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70" windowWidth="21075" windowHeight="9525" activeTab="4"/>
  </bookViews>
  <sheets>
    <sheet name="Page 1" sheetId="6" r:id="rId1"/>
    <sheet name="Pages 4-8" sheetId="7" r:id="rId2"/>
    <sheet name="Pages 9-13" sheetId="8" r:id="rId3"/>
    <sheet name="Page 14" sheetId="5" r:id="rId4"/>
    <sheet name="Page 34" sheetId="1" r:id="rId5"/>
    <sheet name="Worksheet" sheetId="2" r:id="rId6"/>
    <sheet name="REPORT (AUG)" sheetId="3" r:id="rId7"/>
    <sheet name="REPORT (JULY)" sheetId="4" r:id="rId8"/>
  </sheets>
  <definedNames>
    <definedName name="_xlnm.Print_Area" localSheetId="5">Worksheet!$A$31:$P$109</definedName>
  </definedNames>
  <calcPr calcId="145621"/>
</workbook>
</file>

<file path=xl/calcChain.xml><?xml version="1.0" encoding="utf-8"?>
<calcChain xmlns="http://schemas.openxmlformats.org/spreadsheetml/2006/main">
  <c r="B34" i="4" l="1"/>
  <c r="B14" i="4"/>
  <c r="H9" i="4"/>
  <c r="B34" i="3"/>
  <c r="B14" i="3"/>
  <c r="L9" i="3"/>
  <c r="O108" i="2"/>
  <c r="K108" i="2"/>
  <c r="I108" i="2"/>
  <c r="G108" i="2"/>
  <c r="H107" i="2"/>
  <c r="F105" i="2"/>
  <c r="J101" i="2"/>
  <c r="D101" i="2"/>
  <c r="I100" i="2"/>
  <c r="I98" i="2"/>
  <c r="E97" i="2"/>
  <c r="G96" i="2"/>
  <c r="P91" i="2"/>
  <c r="P90" i="2"/>
  <c r="T81" i="2"/>
  <c r="O80" i="2"/>
  <c r="N80" i="2"/>
  <c r="N108" i="2" s="1"/>
  <c r="M80" i="2"/>
  <c r="L80" i="2"/>
  <c r="L108" i="2" s="1"/>
  <c r="K80" i="2"/>
  <c r="J80" i="2"/>
  <c r="I80" i="2"/>
  <c r="H80" i="2"/>
  <c r="G80" i="2"/>
  <c r="F80" i="2"/>
  <c r="F108" i="2" s="1"/>
  <c r="E80" i="2"/>
  <c r="E108" i="2" s="1"/>
  <c r="D80" i="2"/>
  <c r="D108" i="2" s="1"/>
  <c r="K79" i="2"/>
  <c r="K107" i="2" s="1"/>
  <c r="G79" i="2"/>
  <c r="I77" i="2"/>
  <c r="I105" i="2" s="1"/>
  <c r="E77" i="2"/>
  <c r="E105" i="2" s="1"/>
  <c r="P105" i="2" s="1"/>
  <c r="F76" i="2"/>
  <c r="F104" i="2" s="1"/>
  <c r="G75" i="2"/>
  <c r="O73" i="2"/>
  <c r="O101" i="2" s="1"/>
  <c r="J73" i="2"/>
  <c r="I73" i="2"/>
  <c r="I101" i="2" s="1"/>
  <c r="G73" i="2"/>
  <c r="G101" i="2" s="1"/>
  <c r="F73" i="2"/>
  <c r="F101" i="2" s="1"/>
  <c r="V71" i="2"/>
  <c r="H71" i="2"/>
  <c r="H99" i="2" s="1"/>
  <c r="F71" i="2"/>
  <c r="F99" i="2" s="1"/>
  <c r="D71" i="2"/>
  <c r="O70" i="2"/>
  <c r="O98" i="2" s="1"/>
  <c r="L70" i="2"/>
  <c r="L98" i="2" s="1"/>
  <c r="K70" i="2"/>
  <c r="K98" i="2" s="1"/>
  <c r="G70" i="2"/>
  <c r="F70" i="2"/>
  <c r="F98" i="2" s="1"/>
  <c r="E70" i="2"/>
  <c r="E98" i="2" s="1"/>
  <c r="K69" i="2"/>
  <c r="K97" i="2" s="1"/>
  <c r="J69" i="2"/>
  <c r="E69" i="2"/>
  <c r="O68" i="2"/>
  <c r="O96" i="2" s="1"/>
  <c r="N68" i="2"/>
  <c r="N96" i="2" s="1"/>
  <c r="M68" i="2"/>
  <c r="L68" i="2"/>
  <c r="L96" i="2" s="1"/>
  <c r="H68" i="2"/>
  <c r="H96" i="2" s="1"/>
  <c r="D68" i="2"/>
  <c r="F65" i="2"/>
  <c r="T63" i="2"/>
  <c r="I63" i="2"/>
  <c r="O62" i="2"/>
  <c r="N62" i="2"/>
  <c r="M62" i="2"/>
  <c r="X62" i="2" s="1"/>
  <c r="L62" i="2"/>
  <c r="K62" i="2"/>
  <c r="J62" i="2"/>
  <c r="W62" i="2" s="1"/>
  <c r="I62" i="2"/>
  <c r="H62" i="2"/>
  <c r="G62" i="2"/>
  <c r="V62" i="2" s="1"/>
  <c r="F62" i="2"/>
  <c r="E62" i="2"/>
  <c r="U62" i="2" s="1"/>
  <c r="D62" i="2"/>
  <c r="O61" i="2"/>
  <c r="N61" i="2"/>
  <c r="M61" i="2"/>
  <c r="X61" i="2" s="1"/>
  <c r="L61" i="2"/>
  <c r="K61" i="2"/>
  <c r="J61" i="2"/>
  <c r="I61" i="2"/>
  <c r="H61" i="2"/>
  <c r="V61" i="2" s="1"/>
  <c r="G61" i="2"/>
  <c r="F61" i="2"/>
  <c r="E61" i="2"/>
  <c r="D61" i="2"/>
  <c r="U61" i="2" s="1"/>
  <c r="M60" i="2"/>
  <c r="H60" i="2"/>
  <c r="H89" i="2" s="1"/>
  <c r="D60" i="2"/>
  <c r="AF54" i="2"/>
  <c r="AE54" i="2"/>
  <c r="AD54" i="2"/>
  <c r="AC54" i="2"/>
  <c r="AB54" i="2"/>
  <c r="AA54" i="2"/>
  <c r="Z54" i="2"/>
  <c r="Y54" i="2"/>
  <c r="X54" i="2"/>
  <c r="W54" i="2"/>
  <c r="V54" i="2"/>
  <c r="U54" i="2"/>
  <c r="AG53" i="2"/>
  <c r="P53" i="2"/>
  <c r="AG52" i="2"/>
  <c r="O52" i="2" s="1"/>
  <c r="O79" i="2" s="1"/>
  <c r="O107" i="2" s="1"/>
  <c r="N52" i="2"/>
  <c r="N79" i="2" s="1"/>
  <c r="N107" i="2" s="1"/>
  <c r="K52" i="2"/>
  <c r="I52" i="2"/>
  <c r="I79" i="2" s="1"/>
  <c r="I107" i="2" s="1"/>
  <c r="H52" i="2"/>
  <c r="H79" i="2" s="1"/>
  <c r="G52" i="2"/>
  <c r="F52" i="2"/>
  <c r="F79" i="2" s="1"/>
  <c r="F107" i="2" s="1"/>
  <c r="AG51" i="2"/>
  <c r="N51" i="2"/>
  <c r="N78" i="2" s="1"/>
  <c r="N106" i="2" s="1"/>
  <c r="M51" i="2"/>
  <c r="M78" i="2" s="1"/>
  <c r="I51" i="2"/>
  <c r="I78" i="2" s="1"/>
  <c r="I106" i="2" s="1"/>
  <c r="G51" i="2"/>
  <c r="G78" i="2" s="1"/>
  <c r="D51" i="2"/>
  <c r="D78" i="2" s="1"/>
  <c r="AG50" i="2"/>
  <c r="O50" i="2"/>
  <c r="O77" i="2" s="1"/>
  <c r="O105" i="2" s="1"/>
  <c r="N50" i="2"/>
  <c r="N77" i="2" s="1"/>
  <c r="N105" i="2" s="1"/>
  <c r="M50" i="2"/>
  <c r="M77" i="2" s="1"/>
  <c r="L50" i="2"/>
  <c r="L77" i="2" s="1"/>
  <c r="L105" i="2" s="1"/>
  <c r="K50" i="2"/>
  <c r="K77" i="2" s="1"/>
  <c r="K105" i="2" s="1"/>
  <c r="J50" i="2"/>
  <c r="J77" i="2" s="1"/>
  <c r="I50" i="2"/>
  <c r="H50" i="2"/>
  <c r="H77" i="2" s="1"/>
  <c r="H105" i="2" s="1"/>
  <c r="G50" i="2"/>
  <c r="G77" i="2" s="1"/>
  <c r="F50" i="2"/>
  <c r="F77" i="2" s="1"/>
  <c r="U77" i="2" s="1"/>
  <c r="E50" i="2"/>
  <c r="D50" i="2"/>
  <c r="D77" i="2" s="1"/>
  <c r="D105" i="2" s="1"/>
  <c r="AG49" i="2"/>
  <c r="J49" i="2" s="1"/>
  <c r="J76" i="2" s="1"/>
  <c r="N49" i="2"/>
  <c r="N76" i="2" s="1"/>
  <c r="N104" i="2" s="1"/>
  <c r="M49" i="2"/>
  <c r="M76" i="2" s="1"/>
  <c r="L49" i="2"/>
  <c r="L76" i="2" s="1"/>
  <c r="L104" i="2" s="1"/>
  <c r="K49" i="2"/>
  <c r="K76" i="2" s="1"/>
  <c r="K104" i="2" s="1"/>
  <c r="H49" i="2"/>
  <c r="H76" i="2" s="1"/>
  <c r="H104" i="2" s="1"/>
  <c r="F49" i="2"/>
  <c r="E49" i="2"/>
  <c r="E76" i="2" s="1"/>
  <c r="E104" i="2" s="1"/>
  <c r="D49" i="2"/>
  <c r="AG48" i="2"/>
  <c r="F48" i="2" s="1"/>
  <c r="F75" i="2" s="1"/>
  <c r="F103" i="2" s="1"/>
  <c r="O48" i="2"/>
  <c r="O75" i="2" s="1"/>
  <c r="O103" i="2" s="1"/>
  <c r="K48" i="2"/>
  <c r="K75" i="2" s="1"/>
  <c r="K103" i="2" s="1"/>
  <c r="I48" i="2"/>
  <c r="I75" i="2" s="1"/>
  <c r="I103" i="2" s="1"/>
  <c r="H48" i="2"/>
  <c r="H75" i="2" s="1"/>
  <c r="H103" i="2" s="1"/>
  <c r="G48" i="2"/>
  <c r="AG47" i="2"/>
  <c r="H47" i="2" s="1"/>
  <c r="H74" i="2" s="1"/>
  <c r="H102" i="2" s="1"/>
  <c r="L47" i="2"/>
  <c r="L74" i="2" s="1"/>
  <c r="L102" i="2" s="1"/>
  <c r="G47" i="2"/>
  <c r="G74" i="2" s="1"/>
  <c r="AG46" i="2"/>
  <c r="O46" i="2"/>
  <c r="N46" i="2"/>
  <c r="N73" i="2" s="1"/>
  <c r="N101" i="2" s="1"/>
  <c r="M46" i="2"/>
  <c r="M73" i="2" s="1"/>
  <c r="M101" i="2" s="1"/>
  <c r="L46" i="2"/>
  <c r="L73" i="2" s="1"/>
  <c r="L101" i="2" s="1"/>
  <c r="K46" i="2"/>
  <c r="K73" i="2" s="1"/>
  <c r="K101" i="2" s="1"/>
  <c r="J46" i="2"/>
  <c r="I46" i="2"/>
  <c r="H46" i="2"/>
  <c r="H73" i="2" s="1"/>
  <c r="G46" i="2"/>
  <c r="F46" i="2"/>
  <c r="E46" i="2"/>
  <c r="E73" i="2" s="1"/>
  <c r="E101" i="2" s="1"/>
  <c r="D46" i="2"/>
  <c r="D73" i="2" s="1"/>
  <c r="AG45" i="2"/>
  <c r="N45" i="2"/>
  <c r="N72" i="2" s="1"/>
  <c r="N100" i="2" s="1"/>
  <c r="M45" i="2"/>
  <c r="M72" i="2" s="1"/>
  <c r="I45" i="2"/>
  <c r="I72" i="2" s="1"/>
  <c r="F45" i="2"/>
  <c r="F72" i="2" s="1"/>
  <c r="F100" i="2" s="1"/>
  <c r="D45" i="2"/>
  <c r="AG44" i="2"/>
  <c r="O44" i="2"/>
  <c r="O71" i="2" s="1"/>
  <c r="O99" i="2" s="1"/>
  <c r="N44" i="2"/>
  <c r="N71" i="2" s="1"/>
  <c r="N99" i="2" s="1"/>
  <c r="L44" i="2"/>
  <c r="L71" i="2" s="1"/>
  <c r="L99" i="2" s="1"/>
  <c r="K44" i="2"/>
  <c r="K71" i="2" s="1"/>
  <c r="K99" i="2" s="1"/>
  <c r="J44" i="2"/>
  <c r="J71" i="2" s="1"/>
  <c r="I44" i="2"/>
  <c r="I71" i="2" s="1"/>
  <c r="I99" i="2" s="1"/>
  <c r="H44" i="2"/>
  <c r="G44" i="2"/>
  <c r="G71" i="2" s="1"/>
  <c r="G99" i="2" s="1"/>
  <c r="F44" i="2"/>
  <c r="D44" i="2"/>
  <c r="AG43" i="2"/>
  <c r="O43" i="2"/>
  <c r="N43" i="2"/>
  <c r="N70" i="2" s="1"/>
  <c r="N98" i="2" s="1"/>
  <c r="M43" i="2"/>
  <c r="M70" i="2" s="1"/>
  <c r="L43" i="2"/>
  <c r="K43" i="2"/>
  <c r="J43" i="2"/>
  <c r="J70" i="2" s="1"/>
  <c r="I43" i="2"/>
  <c r="I70" i="2" s="1"/>
  <c r="H43" i="2"/>
  <c r="H70" i="2" s="1"/>
  <c r="H98" i="2" s="1"/>
  <c r="G43" i="2"/>
  <c r="F43" i="2"/>
  <c r="P43" i="2" s="1"/>
  <c r="E43" i="2"/>
  <c r="D43" i="2"/>
  <c r="D70" i="2" s="1"/>
  <c r="U70" i="2" s="1"/>
  <c r="AG42" i="2"/>
  <c r="O42" i="2"/>
  <c r="O69" i="2" s="1"/>
  <c r="O97" i="2" s="1"/>
  <c r="N42" i="2"/>
  <c r="N69" i="2" s="1"/>
  <c r="N97" i="2" s="1"/>
  <c r="M42" i="2"/>
  <c r="M69" i="2" s="1"/>
  <c r="L42" i="2"/>
  <c r="L69" i="2" s="1"/>
  <c r="L97" i="2" s="1"/>
  <c r="K42" i="2"/>
  <c r="J42" i="2"/>
  <c r="I42" i="2"/>
  <c r="I69" i="2" s="1"/>
  <c r="I97" i="2" s="1"/>
  <c r="H42" i="2"/>
  <c r="H69" i="2" s="1"/>
  <c r="H97" i="2" s="1"/>
  <c r="G42" i="2"/>
  <c r="G69" i="2" s="1"/>
  <c r="F42" i="2"/>
  <c r="F69" i="2" s="1"/>
  <c r="F97" i="2" s="1"/>
  <c r="E42" i="2"/>
  <c r="D42" i="2"/>
  <c r="D69" i="2" s="1"/>
  <c r="AG41" i="2"/>
  <c r="O41" i="2" s="1"/>
  <c r="N41" i="2"/>
  <c r="M41" i="2"/>
  <c r="L41" i="2"/>
  <c r="K41" i="2"/>
  <c r="K68" i="2" s="1"/>
  <c r="K96" i="2" s="1"/>
  <c r="J41" i="2"/>
  <c r="J68" i="2" s="1"/>
  <c r="J96" i="2" s="1"/>
  <c r="I41" i="2"/>
  <c r="I68" i="2" s="1"/>
  <c r="I96" i="2" s="1"/>
  <c r="H41" i="2"/>
  <c r="G41" i="2"/>
  <c r="G68" i="2" s="1"/>
  <c r="F41" i="2"/>
  <c r="F68" i="2" s="1"/>
  <c r="F96" i="2" s="1"/>
  <c r="E41" i="2"/>
  <c r="P41" i="2" s="1"/>
  <c r="D41" i="2"/>
  <c r="AG40" i="2"/>
  <c r="O40" i="2"/>
  <c r="O67" i="2" s="1"/>
  <c r="O95" i="2" s="1"/>
  <c r="M40" i="2"/>
  <c r="M67" i="2" s="1"/>
  <c r="J40" i="2"/>
  <c r="J67" i="2" s="1"/>
  <c r="H40" i="2"/>
  <c r="H67" i="2" s="1"/>
  <c r="H95" i="2" s="1"/>
  <c r="E40" i="2"/>
  <c r="E67" i="2" s="1"/>
  <c r="E95" i="2" s="1"/>
  <c r="D40" i="2"/>
  <c r="AG39" i="2"/>
  <c r="G39" i="2" s="1"/>
  <c r="G66" i="2" s="1"/>
  <c r="G94" i="2" s="1"/>
  <c r="O39" i="2"/>
  <c r="O66" i="2" s="1"/>
  <c r="O94" i="2" s="1"/>
  <c r="M39" i="2"/>
  <c r="M66" i="2" s="1"/>
  <c r="J39" i="2"/>
  <c r="J66" i="2" s="1"/>
  <c r="I39" i="2"/>
  <c r="I66" i="2" s="1"/>
  <c r="I94" i="2" s="1"/>
  <c r="H39" i="2"/>
  <c r="H66" i="2" s="1"/>
  <c r="H94" i="2" s="1"/>
  <c r="F39" i="2"/>
  <c r="F66" i="2" s="1"/>
  <c r="F94" i="2" s="1"/>
  <c r="AG38" i="2"/>
  <c r="O38" i="2"/>
  <c r="O65" i="2" s="1"/>
  <c r="N38" i="2"/>
  <c r="N65" i="2" s="1"/>
  <c r="K38" i="2"/>
  <c r="K65" i="2" s="1"/>
  <c r="H38" i="2"/>
  <c r="H65" i="2" s="1"/>
  <c r="F38" i="2"/>
  <c r="E38" i="2"/>
  <c r="E65" i="2" s="1"/>
  <c r="AF37" i="2"/>
  <c r="AE37" i="2"/>
  <c r="AD37" i="2"/>
  <c r="AC37" i="2"/>
  <c r="AB37" i="2"/>
  <c r="AA37" i="2"/>
  <c r="Z37" i="2"/>
  <c r="Y37" i="2"/>
  <c r="X37" i="2"/>
  <c r="W37" i="2"/>
  <c r="V37" i="2"/>
  <c r="U37" i="2"/>
  <c r="AG36" i="2"/>
  <c r="P36" i="2"/>
  <c r="AG35" i="2"/>
  <c r="P35" i="2"/>
  <c r="AG34" i="2"/>
  <c r="J34" i="2" s="1"/>
  <c r="J60" i="2" s="1"/>
  <c r="O34" i="2"/>
  <c r="O60" i="2" s="1"/>
  <c r="O89" i="2" s="1"/>
  <c r="M34" i="2"/>
  <c r="L34" i="2"/>
  <c r="L60" i="2" s="1"/>
  <c r="L89" i="2" s="1"/>
  <c r="K34" i="2"/>
  <c r="K60" i="2" s="1"/>
  <c r="K89" i="2" s="1"/>
  <c r="I34" i="2"/>
  <c r="I60" i="2" s="1"/>
  <c r="I89" i="2" s="1"/>
  <c r="H34" i="2"/>
  <c r="G34" i="2"/>
  <c r="G60" i="2" s="1"/>
  <c r="E34" i="2"/>
  <c r="D34" i="2"/>
  <c r="AG33" i="2"/>
  <c r="O33" i="2" s="1"/>
  <c r="O59" i="2" s="1"/>
  <c r="N33" i="2"/>
  <c r="N59" i="2" s="1"/>
  <c r="K33" i="2"/>
  <c r="K59" i="2" s="1"/>
  <c r="J33" i="2"/>
  <c r="J59" i="2" s="1"/>
  <c r="I33" i="2"/>
  <c r="I59" i="2" s="1"/>
  <c r="I88" i="2" s="1"/>
  <c r="H33" i="2"/>
  <c r="H59" i="2" s="1"/>
  <c r="H88" i="2" s="1"/>
  <c r="G33" i="2"/>
  <c r="G59" i="2" s="1"/>
  <c r="E33" i="2"/>
  <c r="E59" i="2" s="1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O29" i="2"/>
  <c r="N29" i="2"/>
  <c r="M29" i="2"/>
  <c r="L29" i="2"/>
  <c r="K29" i="2"/>
  <c r="J29" i="2"/>
  <c r="I29" i="2"/>
  <c r="H29" i="2"/>
  <c r="G29" i="2"/>
  <c r="F29" i="2"/>
  <c r="E29" i="2"/>
  <c r="D29" i="2"/>
  <c r="AJ28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29" i="2" s="1"/>
  <c r="P12" i="2"/>
  <c r="O10" i="2"/>
  <c r="N10" i="2"/>
  <c r="M10" i="2"/>
  <c r="L10" i="2"/>
  <c r="K10" i="2"/>
  <c r="J10" i="2"/>
  <c r="I10" i="2"/>
  <c r="H10" i="2"/>
  <c r="G10" i="2"/>
  <c r="F10" i="2"/>
  <c r="E10" i="2"/>
  <c r="D10" i="2"/>
  <c r="AF9" i="2"/>
  <c r="AE9" i="2"/>
  <c r="AD9" i="2"/>
  <c r="AC9" i="2"/>
  <c r="AB9" i="2"/>
  <c r="AA9" i="2"/>
  <c r="Z9" i="2"/>
  <c r="Y9" i="2"/>
  <c r="X9" i="2"/>
  <c r="W9" i="2"/>
  <c r="V9" i="2"/>
  <c r="U9" i="2"/>
  <c r="P9" i="2"/>
  <c r="AJ8" i="2"/>
  <c r="P8" i="2"/>
  <c r="P7" i="2"/>
  <c r="AG6" i="2"/>
  <c r="P6" i="2"/>
  <c r="P10" i="2" s="1"/>
  <c r="AG2" i="2"/>
  <c r="AG7" i="2" s="1"/>
  <c r="AG9" i="2" s="1"/>
  <c r="AG1" i="2"/>
  <c r="B34" i="1"/>
  <c r="B14" i="1"/>
  <c r="P9" i="1"/>
  <c r="H28" i="4"/>
  <c r="D26" i="4"/>
  <c r="L22" i="4"/>
  <c r="H20" i="4"/>
  <c r="D18" i="4"/>
  <c r="D8" i="4"/>
  <c r="L30" i="3"/>
  <c r="D26" i="3"/>
  <c r="H24" i="3"/>
  <c r="L22" i="3"/>
  <c r="D18" i="3"/>
  <c r="L12" i="3"/>
  <c r="H8" i="3"/>
  <c r="H31" i="4"/>
  <c r="D29" i="4"/>
  <c r="L25" i="4"/>
  <c r="H23" i="4"/>
  <c r="D21" i="4"/>
  <c r="H11" i="4"/>
  <c r="D32" i="3"/>
  <c r="D31" i="3"/>
  <c r="H29" i="3"/>
  <c r="L27" i="3"/>
  <c r="P25" i="3"/>
  <c r="D23" i="3"/>
  <c r="H21" i="3"/>
  <c r="L19" i="3"/>
  <c r="H11" i="3"/>
  <c r="H32" i="4"/>
  <c r="D30" i="4"/>
  <c r="H24" i="4"/>
  <c r="D22" i="4"/>
  <c r="H12" i="4"/>
  <c r="D30" i="3"/>
  <c r="H28" i="3"/>
  <c r="L26" i="3"/>
  <c r="D22" i="3"/>
  <c r="H20" i="3"/>
  <c r="L18" i="3"/>
  <c r="D12" i="3"/>
  <c r="D32" i="4"/>
  <c r="H26" i="4"/>
  <c r="D24" i="4"/>
  <c r="H18" i="4"/>
  <c r="D12" i="4"/>
  <c r="D28" i="3"/>
  <c r="H26" i="3"/>
  <c r="L24" i="3"/>
  <c r="P22" i="3"/>
  <c r="D20" i="3"/>
  <c r="H18" i="3"/>
  <c r="H29" i="4"/>
  <c r="D27" i="4"/>
  <c r="H8" i="4"/>
  <c r="P32" i="3"/>
  <c r="L21" i="4"/>
  <c r="H19" i="4"/>
  <c r="D17" i="4"/>
  <c r="H30" i="3"/>
  <c r="L28" i="3"/>
  <c r="H21" i="4"/>
  <c r="D19" i="4"/>
  <c r="H25" i="4"/>
  <c r="D23" i="4"/>
  <c r="D11" i="4"/>
  <c r="H31" i="3"/>
  <c r="L29" i="3"/>
  <c r="D17" i="3"/>
  <c r="L29" i="4"/>
  <c r="D25" i="4"/>
  <c r="P29" i="3"/>
  <c r="D27" i="3"/>
  <c r="L20" i="3"/>
  <c r="P32" i="1"/>
  <c r="L30" i="1"/>
  <c r="H28" i="1"/>
  <c r="L32" i="4"/>
  <c r="D28" i="4"/>
  <c r="L31" i="3"/>
  <c r="P21" i="3"/>
  <c r="D11" i="3"/>
  <c r="H27" i="4"/>
  <c r="L25" i="3"/>
  <c r="L23" i="3"/>
  <c r="L21" i="3"/>
  <c r="L17" i="3"/>
  <c r="D31" i="4"/>
  <c r="H17" i="4"/>
  <c r="D25" i="3"/>
  <c r="D21" i="3"/>
  <c r="H32" i="3"/>
  <c r="A4" i="3"/>
  <c r="H32" i="1"/>
  <c r="L31" i="1"/>
  <c r="P30" i="1"/>
  <c r="T29" i="1"/>
  <c r="D28" i="1"/>
  <c r="H27" i="1"/>
  <c r="T25" i="1"/>
  <c r="D25" i="1"/>
  <c r="P23" i="1"/>
  <c r="L21" i="1"/>
  <c r="H19" i="1"/>
  <c r="D17" i="1"/>
  <c r="H11" i="1"/>
  <c r="A4" i="1"/>
  <c r="H25" i="3"/>
  <c r="H12" i="3"/>
  <c r="P29" i="1"/>
  <c r="L26" i="1"/>
  <c r="H30" i="4"/>
  <c r="L11" i="3"/>
  <c r="T32" i="1"/>
  <c r="D31" i="1"/>
  <c r="H30" i="1"/>
  <c r="L29" i="1"/>
  <c r="P28" i="1"/>
  <c r="H26" i="1"/>
  <c r="D24" i="1"/>
  <c r="P22" i="1"/>
  <c r="L20" i="1"/>
  <c r="H18" i="1"/>
  <c r="L12" i="1"/>
  <c r="D20" i="4"/>
  <c r="A4" i="4"/>
  <c r="D29" i="3"/>
  <c r="D24" i="3"/>
  <c r="L25" i="1"/>
  <c r="H23" i="1"/>
  <c r="T21" i="1"/>
  <c r="D21" i="1"/>
  <c r="P19" i="1"/>
  <c r="L17" i="1"/>
  <c r="P11" i="1"/>
  <c r="P8" i="1"/>
  <c r="H23" i="3"/>
  <c r="H19" i="3"/>
  <c r="H27" i="3"/>
  <c r="D19" i="3"/>
  <c r="L8" i="3"/>
  <c r="L32" i="1"/>
  <c r="P31" i="1"/>
  <c r="L27" i="1"/>
  <c r="H25" i="1"/>
  <c r="D23" i="1"/>
  <c r="P21" i="1"/>
  <c r="L19" i="1"/>
  <c r="H17" i="1"/>
  <c r="L11" i="1"/>
  <c r="H8" i="1"/>
  <c r="L32" i="3"/>
  <c r="H22" i="3"/>
  <c r="D8" i="3"/>
  <c r="D29" i="1"/>
  <c r="P26" i="1"/>
  <c r="L24" i="1"/>
  <c r="H22" i="1"/>
  <c r="D20" i="1"/>
  <c r="P18" i="1"/>
  <c r="D12" i="1"/>
  <c r="D8" i="1"/>
  <c r="L22" i="1"/>
  <c r="H22" i="4"/>
  <c r="D26" i="1"/>
  <c r="H20" i="1"/>
  <c r="L28" i="1"/>
  <c r="P25" i="1"/>
  <c r="H31" i="1"/>
  <c r="L23" i="1"/>
  <c r="P17" i="1"/>
  <c r="D11" i="1"/>
  <c r="D32" i="1"/>
  <c r="P27" i="1"/>
  <c r="H21" i="1"/>
  <c r="P12" i="1"/>
  <c r="D27" i="1"/>
  <c r="T22" i="1"/>
  <c r="D19" i="1"/>
  <c r="L8" i="1"/>
  <c r="D30" i="1"/>
  <c r="P24" i="1"/>
  <c r="P20" i="1"/>
  <c r="H12" i="1"/>
  <c r="H24" i="1"/>
  <c r="L18" i="1"/>
  <c r="H17" i="3"/>
  <c r="H29" i="1"/>
  <c r="D22" i="1"/>
  <c r="D18" i="1"/>
  <c r="F18" i="1" l="1"/>
  <c r="F22" i="1"/>
  <c r="J29" i="1"/>
  <c r="H34" i="3"/>
  <c r="J34" i="3" s="1"/>
  <c r="J17" i="3"/>
  <c r="N18" i="1"/>
  <c r="J24" i="1"/>
  <c r="J12" i="1"/>
  <c r="R20" i="1"/>
  <c r="R24" i="1"/>
  <c r="F30" i="1"/>
  <c r="F19" i="1"/>
  <c r="F27" i="1"/>
  <c r="R12" i="1"/>
  <c r="J21" i="1"/>
  <c r="R27" i="1"/>
  <c r="F32" i="1"/>
  <c r="D14" i="1"/>
  <c r="F14" i="1" s="1"/>
  <c r="F11" i="1"/>
  <c r="R17" i="1"/>
  <c r="P34" i="1"/>
  <c r="N23" i="1"/>
  <c r="J31" i="1"/>
  <c r="X25" i="1"/>
  <c r="V25" i="1"/>
  <c r="R25" i="1"/>
  <c r="N28" i="1"/>
  <c r="J20" i="1"/>
  <c r="F26" i="1"/>
  <c r="P22" i="4"/>
  <c r="J22" i="4"/>
  <c r="N22" i="4"/>
  <c r="N22" i="1"/>
  <c r="F12" i="1"/>
  <c r="R18" i="1"/>
  <c r="F20" i="1"/>
  <c r="J22" i="1"/>
  <c r="N24" i="1"/>
  <c r="R26" i="1"/>
  <c r="F29" i="1"/>
  <c r="J22" i="3"/>
  <c r="R32" i="3"/>
  <c r="N32" i="3"/>
  <c r="L14" i="1"/>
  <c r="N14" i="1" s="1"/>
  <c r="N11" i="1"/>
  <c r="H34" i="1"/>
  <c r="J34" i="1" s="1"/>
  <c r="J17" i="1"/>
  <c r="N19" i="1"/>
  <c r="V21" i="1"/>
  <c r="R21" i="1"/>
  <c r="X21" i="1"/>
  <c r="F23" i="1"/>
  <c r="J25" i="1"/>
  <c r="N27" i="1"/>
  <c r="R31" i="1"/>
  <c r="N32" i="1"/>
  <c r="F19" i="3"/>
  <c r="J27" i="3"/>
  <c r="J19" i="3"/>
  <c r="J23" i="3"/>
  <c r="R11" i="1"/>
  <c r="P14" i="1"/>
  <c r="N17" i="1"/>
  <c r="L34" i="1"/>
  <c r="N34" i="1" s="1"/>
  <c r="R19" i="1"/>
  <c r="F21" i="1"/>
  <c r="J23" i="1"/>
  <c r="N25" i="1"/>
  <c r="F24" i="3"/>
  <c r="F29" i="3"/>
  <c r="F20" i="4"/>
  <c r="N12" i="1"/>
  <c r="J18" i="1"/>
  <c r="N20" i="1"/>
  <c r="V22" i="1"/>
  <c r="X22" i="1"/>
  <c r="R22" i="1"/>
  <c r="F24" i="1"/>
  <c r="J26" i="1"/>
  <c r="R28" i="1"/>
  <c r="N29" i="1"/>
  <c r="J30" i="1"/>
  <c r="F31" i="1"/>
  <c r="X32" i="1"/>
  <c r="N11" i="3"/>
  <c r="L14" i="3"/>
  <c r="J30" i="4"/>
  <c r="N26" i="1"/>
  <c r="R29" i="1"/>
  <c r="X29" i="1"/>
  <c r="V29" i="1"/>
  <c r="J12" i="3"/>
  <c r="J25" i="3"/>
  <c r="J11" i="1"/>
  <c r="H14" i="1"/>
  <c r="J14" i="1" s="1"/>
  <c r="D34" i="1"/>
  <c r="F34" i="1" s="1"/>
  <c r="F17" i="1"/>
  <c r="J19" i="1"/>
  <c r="N21" i="1"/>
  <c r="R23" i="1"/>
  <c r="F25" i="1"/>
  <c r="J27" i="1"/>
  <c r="F28" i="1"/>
  <c r="R30" i="1"/>
  <c r="N31" i="1"/>
  <c r="J32" i="1"/>
  <c r="J32" i="3"/>
  <c r="F21" i="3"/>
  <c r="F25" i="3"/>
  <c r="H34" i="4"/>
  <c r="J17" i="4"/>
  <c r="F31" i="4"/>
  <c r="N17" i="3"/>
  <c r="L34" i="3"/>
  <c r="N21" i="3"/>
  <c r="R21" i="3"/>
  <c r="T21" i="3"/>
  <c r="N23" i="3"/>
  <c r="N25" i="3"/>
  <c r="T25" i="3"/>
  <c r="R25" i="3"/>
  <c r="J27" i="4"/>
  <c r="F11" i="3"/>
  <c r="D14" i="3"/>
  <c r="F14" i="3" s="1"/>
  <c r="N31" i="3"/>
  <c r="F28" i="4"/>
  <c r="P32" i="4"/>
  <c r="J28" i="1"/>
  <c r="N30" i="1"/>
  <c r="R32" i="1"/>
  <c r="V32" i="1"/>
  <c r="N20" i="3"/>
  <c r="F27" i="3"/>
  <c r="F25" i="4"/>
  <c r="F17" i="3"/>
  <c r="D34" i="3"/>
  <c r="F34" i="3" s="1"/>
  <c r="N29" i="3"/>
  <c r="R29" i="3"/>
  <c r="T29" i="3"/>
  <c r="J31" i="3"/>
  <c r="F11" i="4"/>
  <c r="D14" i="4"/>
  <c r="F14" i="4" s="1"/>
  <c r="F23" i="4"/>
  <c r="J25" i="4"/>
  <c r="P25" i="4"/>
  <c r="N25" i="4"/>
  <c r="F19" i="4"/>
  <c r="J21" i="4"/>
  <c r="N21" i="4"/>
  <c r="P21" i="4"/>
  <c r="N28" i="3"/>
  <c r="J30" i="3"/>
  <c r="D34" i="4"/>
  <c r="F34" i="4" s="1"/>
  <c r="F17" i="4"/>
  <c r="J19" i="4"/>
  <c r="F27" i="4"/>
  <c r="J29" i="4"/>
  <c r="N29" i="4"/>
  <c r="P29" i="4"/>
  <c r="J18" i="3"/>
  <c r="F20" i="3"/>
  <c r="N24" i="3"/>
  <c r="J26" i="3"/>
  <c r="F28" i="3"/>
  <c r="F12" i="4"/>
  <c r="J18" i="4"/>
  <c r="F24" i="4"/>
  <c r="J26" i="4"/>
  <c r="F32" i="4"/>
  <c r="F12" i="3"/>
  <c r="N18" i="3"/>
  <c r="J20" i="3"/>
  <c r="F22" i="3"/>
  <c r="N26" i="3"/>
  <c r="J28" i="3"/>
  <c r="F30" i="3"/>
  <c r="J12" i="4"/>
  <c r="F22" i="4"/>
  <c r="J24" i="4"/>
  <c r="F30" i="4"/>
  <c r="J32" i="4"/>
  <c r="N32" i="4"/>
  <c r="H14" i="3"/>
  <c r="J14" i="3" s="1"/>
  <c r="J11" i="3"/>
  <c r="N19" i="3"/>
  <c r="J21" i="3"/>
  <c r="F23" i="3"/>
  <c r="N27" i="3"/>
  <c r="J29" i="3"/>
  <c r="F31" i="3"/>
  <c r="F32" i="3"/>
  <c r="H14" i="4"/>
  <c r="J11" i="4"/>
  <c r="F21" i="4"/>
  <c r="J23" i="4"/>
  <c r="F29" i="4"/>
  <c r="J31" i="4"/>
  <c r="N12" i="3"/>
  <c r="F18" i="3"/>
  <c r="T22" i="3"/>
  <c r="N22" i="3"/>
  <c r="R22" i="3"/>
  <c r="J24" i="3"/>
  <c r="F26" i="3"/>
  <c r="N30" i="3"/>
  <c r="F18" i="4"/>
  <c r="J20" i="4"/>
  <c r="F26" i="4"/>
  <c r="J28" i="4"/>
  <c r="O63" i="2"/>
  <c r="O88" i="2"/>
  <c r="E88" i="2"/>
  <c r="E63" i="2"/>
  <c r="E92" i="2" s="1"/>
  <c r="N81" i="2"/>
  <c r="N109" i="2" s="1"/>
  <c r="N93" i="2"/>
  <c r="M106" i="2"/>
  <c r="X78" i="2"/>
  <c r="F93" i="2"/>
  <c r="G63" i="2"/>
  <c r="V59" i="2"/>
  <c r="V63" i="2" s="1"/>
  <c r="G88" i="2"/>
  <c r="E60" i="2"/>
  <c r="E37" i="2"/>
  <c r="G89" i="2"/>
  <c r="V60" i="2"/>
  <c r="M98" i="2"/>
  <c r="X70" i="2"/>
  <c r="J97" i="2"/>
  <c r="W69" i="2"/>
  <c r="D99" i="2"/>
  <c r="W59" i="2"/>
  <c r="W63" i="2" s="1"/>
  <c r="J88" i="2"/>
  <c r="J63" i="2"/>
  <c r="H37" i="2"/>
  <c r="E93" i="2"/>
  <c r="H101" i="2"/>
  <c r="V73" i="2"/>
  <c r="P46" i="2"/>
  <c r="J95" i="2"/>
  <c r="D97" i="2"/>
  <c r="P97" i="2" s="1"/>
  <c r="U69" i="2"/>
  <c r="P69" i="2"/>
  <c r="M100" i="2"/>
  <c r="X72" i="2"/>
  <c r="N88" i="2"/>
  <c r="J37" i="2"/>
  <c r="H93" i="2"/>
  <c r="J94" i="2"/>
  <c r="M95" i="2"/>
  <c r="M97" i="2"/>
  <c r="X69" i="2"/>
  <c r="G106" i="2"/>
  <c r="J92" i="2"/>
  <c r="D76" i="2"/>
  <c r="W76" i="2"/>
  <c r="J104" i="2"/>
  <c r="F54" i="2"/>
  <c r="X68" i="2"/>
  <c r="M96" i="2"/>
  <c r="J89" i="2"/>
  <c r="W60" i="2"/>
  <c r="M37" i="2"/>
  <c r="O93" i="2"/>
  <c r="D67" i="2"/>
  <c r="I54" i="2"/>
  <c r="D89" i="2"/>
  <c r="P60" i="2"/>
  <c r="V66" i="2"/>
  <c r="AG54" i="2"/>
  <c r="J38" i="2"/>
  <c r="J65" i="2" s="1"/>
  <c r="N40" i="2"/>
  <c r="N67" i="2" s="1"/>
  <c r="N95" i="2" s="1"/>
  <c r="F40" i="2"/>
  <c r="F67" i="2" s="1"/>
  <c r="F95" i="2" s="1"/>
  <c r="O45" i="2"/>
  <c r="O72" i="2" s="1"/>
  <c r="O100" i="2" s="1"/>
  <c r="G45" i="2"/>
  <c r="G72" i="2" s="1"/>
  <c r="L45" i="2"/>
  <c r="L72" i="2" s="1"/>
  <c r="L100" i="2" s="1"/>
  <c r="E47" i="2"/>
  <c r="E74" i="2" s="1"/>
  <c r="E102" i="2" s="1"/>
  <c r="O47" i="2"/>
  <c r="O74" i="2" s="1"/>
  <c r="O102" i="2" s="1"/>
  <c r="K51" i="2"/>
  <c r="K78" i="2" s="1"/>
  <c r="K106" i="2" s="1"/>
  <c r="O51" i="2"/>
  <c r="O78" i="2" s="1"/>
  <c r="O106" i="2" s="1"/>
  <c r="F51" i="2"/>
  <c r="F78" i="2" s="1"/>
  <c r="F106" i="2" s="1"/>
  <c r="L54" i="2"/>
  <c r="D96" i="2"/>
  <c r="X73" i="2"/>
  <c r="G107" i="2"/>
  <c r="V79" i="2"/>
  <c r="H108" i="2"/>
  <c r="V80" i="2"/>
  <c r="P80" i="2"/>
  <c r="M94" i="2"/>
  <c r="F33" i="2"/>
  <c r="F59" i="2" s="1"/>
  <c r="I38" i="2"/>
  <c r="I65" i="2" s="1"/>
  <c r="E39" i="2"/>
  <c r="E66" i="2" s="1"/>
  <c r="E94" i="2" s="1"/>
  <c r="N39" i="2"/>
  <c r="N66" i="2" s="1"/>
  <c r="N94" i="2" s="1"/>
  <c r="I40" i="2"/>
  <c r="I67" i="2" s="1"/>
  <c r="I95" i="2" s="1"/>
  <c r="G97" i="2"/>
  <c r="V69" i="2"/>
  <c r="H45" i="2"/>
  <c r="H72" i="2" s="1"/>
  <c r="H100" i="2" s="1"/>
  <c r="U73" i="2"/>
  <c r="F47" i="2"/>
  <c r="F74" i="2" s="1"/>
  <c r="F102" i="2" s="1"/>
  <c r="L48" i="2"/>
  <c r="L75" i="2" s="1"/>
  <c r="L103" i="2" s="1"/>
  <c r="X77" i="2"/>
  <c r="M105" i="2"/>
  <c r="H51" i="2"/>
  <c r="H78" i="2" s="1"/>
  <c r="H106" i="2" s="1"/>
  <c r="D52" i="2"/>
  <c r="E54" i="2"/>
  <c r="E68" i="2"/>
  <c r="E81" i="2" s="1"/>
  <c r="E109" i="2" s="1"/>
  <c r="W68" i="2"/>
  <c r="P77" i="2"/>
  <c r="G92" i="2"/>
  <c r="P42" i="2"/>
  <c r="G102" i="2"/>
  <c r="P61" i="2"/>
  <c r="H92" i="2"/>
  <c r="L33" i="2"/>
  <c r="L59" i="2" s="1"/>
  <c r="D33" i="2"/>
  <c r="AG37" i="2"/>
  <c r="D37" i="2" s="1"/>
  <c r="L38" i="2"/>
  <c r="L65" i="2" s="1"/>
  <c r="K40" i="2"/>
  <c r="K67" i="2" s="1"/>
  <c r="K95" i="2" s="1"/>
  <c r="J45" i="2"/>
  <c r="J72" i="2" s="1"/>
  <c r="G105" i="2"/>
  <c r="V77" i="2"/>
  <c r="J51" i="2"/>
  <c r="J78" i="2" s="1"/>
  <c r="M52" i="2"/>
  <c r="M79" i="2" s="1"/>
  <c r="E52" i="2"/>
  <c r="E79" i="2" s="1"/>
  <c r="E107" i="2" s="1"/>
  <c r="J52" i="2"/>
  <c r="J79" i="2" s="1"/>
  <c r="W73" i="2"/>
  <c r="M89" i="2"/>
  <c r="O92" i="2"/>
  <c r="K93" i="2"/>
  <c r="J98" i="2"/>
  <c r="W70" i="2"/>
  <c r="K47" i="2"/>
  <c r="K74" i="2" s="1"/>
  <c r="K102" i="2" s="1"/>
  <c r="I47" i="2"/>
  <c r="I74" i="2" s="1"/>
  <c r="I102" i="2" s="1"/>
  <c r="I92" i="2"/>
  <c r="D38" i="2"/>
  <c r="M38" i="2"/>
  <c r="M65" i="2" s="1"/>
  <c r="L39" i="2"/>
  <c r="L66" i="2" s="1"/>
  <c r="L94" i="2" s="1"/>
  <c r="D39" i="2"/>
  <c r="L40" i="2"/>
  <c r="L67" i="2" s="1"/>
  <c r="L95" i="2" s="1"/>
  <c r="V68" i="2"/>
  <c r="D98" i="2"/>
  <c r="P98" i="2" s="1"/>
  <c r="P70" i="2"/>
  <c r="K45" i="2"/>
  <c r="K72" i="2" s="1"/>
  <c r="K100" i="2" s="1"/>
  <c r="J47" i="2"/>
  <c r="J74" i="2" s="1"/>
  <c r="M48" i="2"/>
  <c r="M75" i="2" s="1"/>
  <c r="E48" i="2"/>
  <c r="E75" i="2" s="1"/>
  <c r="E103" i="2" s="1"/>
  <c r="N48" i="2"/>
  <c r="N75" i="2" s="1"/>
  <c r="N103" i="2" s="1"/>
  <c r="D48" i="2"/>
  <c r="X76" i="2"/>
  <c r="P50" i="2"/>
  <c r="L51" i="2"/>
  <c r="L78" i="2" s="1"/>
  <c r="L106" i="2" s="1"/>
  <c r="W61" i="2"/>
  <c r="P62" i="2"/>
  <c r="H63" i="2"/>
  <c r="M104" i="2"/>
  <c r="K88" i="2"/>
  <c r="K63" i="2"/>
  <c r="K92" i="2" s="1"/>
  <c r="M47" i="2"/>
  <c r="M74" i="2" s="1"/>
  <c r="J105" i="2"/>
  <c r="W77" i="2"/>
  <c r="D106" i="2"/>
  <c r="G98" i="2"/>
  <c r="V70" i="2"/>
  <c r="D72" i="2"/>
  <c r="P73" i="2"/>
  <c r="V75" i="2"/>
  <c r="P101" i="2"/>
  <c r="G103" i="2"/>
  <c r="M33" i="2"/>
  <c r="M59" i="2" s="1"/>
  <c r="N34" i="2"/>
  <c r="N60" i="2" s="1"/>
  <c r="N89" i="2" s="1"/>
  <c r="F34" i="2"/>
  <c r="F60" i="2" s="1"/>
  <c r="F89" i="2" s="1"/>
  <c r="L37" i="2"/>
  <c r="G38" i="2"/>
  <c r="G65" i="2" s="1"/>
  <c r="K39" i="2"/>
  <c r="K66" i="2" s="1"/>
  <c r="K94" i="2" s="1"/>
  <c r="G40" i="2"/>
  <c r="G67" i="2" s="1"/>
  <c r="J99" i="2"/>
  <c r="W71" i="2"/>
  <c r="E45" i="2"/>
  <c r="E72" i="2" s="1"/>
  <c r="E100" i="2" s="1"/>
  <c r="D47" i="2"/>
  <c r="N47" i="2"/>
  <c r="N74" i="2" s="1"/>
  <c r="N102" i="2" s="1"/>
  <c r="J48" i="2"/>
  <c r="J75" i="2" s="1"/>
  <c r="O49" i="2"/>
  <c r="O76" i="2" s="1"/>
  <c r="O104" i="2" s="1"/>
  <c r="G49" i="2"/>
  <c r="G76" i="2" s="1"/>
  <c r="I49" i="2"/>
  <c r="I76" i="2" s="1"/>
  <c r="I104" i="2" s="1"/>
  <c r="E51" i="2"/>
  <c r="E78" i="2" s="1"/>
  <c r="P78" i="2" s="1"/>
  <c r="P51" i="2"/>
  <c r="L52" i="2"/>
  <c r="L79" i="2" s="1"/>
  <c r="L107" i="2" s="1"/>
  <c r="M54" i="2"/>
  <c r="M44" i="2"/>
  <c r="M71" i="2" s="1"/>
  <c r="E44" i="2"/>
  <c r="E71" i="2" s="1"/>
  <c r="U71" i="2" s="1"/>
  <c r="M108" i="2"/>
  <c r="X80" i="2"/>
  <c r="W80" i="2"/>
  <c r="J108" i="2"/>
  <c r="P108" i="2" s="1"/>
  <c r="U80" i="2"/>
  <c r="T28" i="1"/>
  <c r="L28" i="4"/>
  <c r="P28" i="3"/>
  <c r="T12" i="1"/>
  <c r="L12" i="4"/>
  <c r="P12" i="3"/>
  <c r="T24" i="1"/>
  <c r="L24" i="4"/>
  <c r="P24" i="3"/>
  <c r="T23" i="1"/>
  <c r="P23" i="3"/>
  <c r="L23" i="4"/>
  <c r="T19" i="1"/>
  <c r="L19" i="4"/>
  <c r="P19" i="3"/>
  <c r="T20" i="1"/>
  <c r="L20" i="4"/>
  <c r="P20" i="3"/>
  <c r="T30" i="1"/>
  <c r="P30" i="3"/>
  <c r="L30" i="4"/>
  <c r="P30" i="4" l="1"/>
  <c r="N30" i="4"/>
  <c r="R30" i="3"/>
  <c r="T30" i="3"/>
  <c r="V30" i="1"/>
  <c r="X30" i="1"/>
  <c r="R20" i="3"/>
  <c r="T20" i="3"/>
  <c r="P20" i="4"/>
  <c r="N20" i="4"/>
  <c r="V20" i="1"/>
  <c r="X20" i="1"/>
  <c r="R19" i="3"/>
  <c r="T19" i="3"/>
  <c r="P19" i="4"/>
  <c r="N19" i="4"/>
  <c r="X19" i="1"/>
  <c r="V19" i="1"/>
  <c r="P23" i="4"/>
  <c r="N23" i="4"/>
  <c r="T23" i="3"/>
  <c r="R23" i="3"/>
  <c r="X23" i="1"/>
  <c r="V23" i="1"/>
  <c r="R24" i="3"/>
  <c r="T24" i="3"/>
  <c r="N24" i="4"/>
  <c r="P24" i="4"/>
  <c r="X24" i="1"/>
  <c r="V24" i="1"/>
  <c r="T12" i="3"/>
  <c r="R12" i="3"/>
  <c r="N12" i="4"/>
  <c r="P12" i="4"/>
  <c r="X12" i="1"/>
  <c r="V12" i="1"/>
  <c r="T28" i="3"/>
  <c r="R28" i="3"/>
  <c r="P28" i="4"/>
  <c r="N28" i="4"/>
  <c r="X28" i="1"/>
  <c r="V28" i="1"/>
  <c r="M99" i="2"/>
  <c r="X71" i="2"/>
  <c r="D79" i="2"/>
  <c r="P52" i="2"/>
  <c r="V72" i="2"/>
  <c r="G100" i="2"/>
  <c r="N14" i="3"/>
  <c r="D75" i="2"/>
  <c r="P48" i="2"/>
  <c r="J107" i="2"/>
  <c r="W79" i="2"/>
  <c r="L81" i="2"/>
  <c r="L109" i="2" s="1"/>
  <c r="L93" i="2"/>
  <c r="V74" i="2"/>
  <c r="W66" i="2"/>
  <c r="P99" i="2"/>
  <c r="J103" i="2"/>
  <c r="W75" i="2"/>
  <c r="U78" i="2"/>
  <c r="D66" i="2"/>
  <c r="P39" i="2"/>
  <c r="M107" i="2"/>
  <c r="X79" i="2"/>
  <c r="D59" i="2"/>
  <c r="P33" i="2"/>
  <c r="P45" i="2"/>
  <c r="V78" i="2"/>
  <c r="H81" i="2"/>
  <c r="H109" i="2" s="1"/>
  <c r="D74" i="2"/>
  <c r="P47" i="2"/>
  <c r="X75" i="2"/>
  <c r="M103" i="2"/>
  <c r="K81" i="2"/>
  <c r="K109" i="2" s="1"/>
  <c r="J106" i="2"/>
  <c r="W78" i="2"/>
  <c r="L88" i="2"/>
  <c r="L63" i="2"/>
  <c r="L92" i="2" s="1"/>
  <c r="X66" i="2"/>
  <c r="P40" i="2"/>
  <c r="F81" i="2"/>
  <c r="F109" i="2" s="1"/>
  <c r="P44" i="2"/>
  <c r="J14" i="4"/>
  <c r="R34" i="1"/>
  <c r="V67" i="2"/>
  <c r="G95" i="2"/>
  <c r="J102" i="2"/>
  <c r="W74" i="2"/>
  <c r="I93" i="2"/>
  <c r="I81" i="2"/>
  <c r="I109" i="2" s="1"/>
  <c r="J81" i="2"/>
  <c r="J109" i="2" s="1"/>
  <c r="J93" i="2"/>
  <c r="W65" i="2"/>
  <c r="E106" i="2"/>
  <c r="P106" i="2" s="1"/>
  <c r="M102" i="2"/>
  <c r="X74" i="2"/>
  <c r="P38" i="2"/>
  <c r="D65" i="2"/>
  <c r="E96" i="2"/>
  <c r="P96" i="2" s="1"/>
  <c r="F88" i="2"/>
  <c r="F63" i="2"/>
  <c r="F92" i="2" s="1"/>
  <c r="U68" i="2"/>
  <c r="O54" i="2"/>
  <c r="D54" i="2"/>
  <c r="K54" i="2"/>
  <c r="H54" i="2"/>
  <c r="G54" i="2"/>
  <c r="N54" i="2"/>
  <c r="O81" i="2"/>
  <c r="O109" i="2" s="1"/>
  <c r="N63" i="2"/>
  <c r="N92" i="2" s="1"/>
  <c r="W67" i="2"/>
  <c r="J54" i="2"/>
  <c r="P34" i="2"/>
  <c r="M93" i="2"/>
  <c r="X65" i="2"/>
  <c r="M81" i="2"/>
  <c r="M109" i="2" s="1"/>
  <c r="D95" i="2"/>
  <c r="P95" i="2" s="1"/>
  <c r="U67" i="2"/>
  <c r="P67" i="2"/>
  <c r="R14" i="1"/>
  <c r="E99" i="2"/>
  <c r="M63" i="2"/>
  <c r="M92" i="2" s="1"/>
  <c r="X59" i="2"/>
  <c r="X63" i="2" s="1"/>
  <c r="M88" i="2"/>
  <c r="D100" i="2"/>
  <c r="P100" i="2" s="1"/>
  <c r="P72" i="2"/>
  <c r="U72" i="2"/>
  <c r="J100" i="2"/>
  <c r="W72" i="2"/>
  <c r="X60" i="2"/>
  <c r="P68" i="2"/>
  <c r="X67" i="2"/>
  <c r="E89" i="2"/>
  <c r="U60" i="2"/>
  <c r="G104" i="2"/>
  <c r="V76" i="2"/>
  <c r="P49" i="2"/>
  <c r="J34" i="4"/>
  <c r="P89" i="2"/>
  <c r="D104" i="2"/>
  <c r="P104" i="2" s="1"/>
  <c r="P76" i="2"/>
  <c r="U76" i="2"/>
  <c r="G93" i="2"/>
  <c r="V65" i="2"/>
  <c r="G81" i="2"/>
  <c r="G109" i="2" s="1"/>
  <c r="G37" i="2"/>
  <c r="P37" i="2" s="1"/>
  <c r="N37" i="2"/>
  <c r="K37" i="2"/>
  <c r="I37" i="2"/>
  <c r="F37" i="2"/>
  <c r="O37" i="2"/>
  <c r="P71" i="2"/>
  <c r="N34" i="3"/>
  <c r="T27" i="1"/>
  <c r="P27" i="3"/>
  <c r="L27" i="4"/>
  <c r="T11" i="1"/>
  <c r="P11" i="3"/>
  <c r="L11" i="4"/>
  <c r="T31" i="1"/>
  <c r="P31" i="3"/>
  <c r="L31" i="4"/>
  <c r="T17" i="1"/>
  <c r="P17" i="3"/>
  <c r="L17" i="4"/>
  <c r="T18" i="1"/>
  <c r="P18" i="3"/>
  <c r="L18" i="4"/>
  <c r="T26" i="1"/>
  <c r="P26" i="3"/>
  <c r="L26" i="4"/>
  <c r="N26" i="4" l="1"/>
  <c r="P26" i="4"/>
  <c r="T26" i="3"/>
  <c r="R26" i="3"/>
  <c r="V26" i="1"/>
  <c r="X26" i="1"/>
  <c r="N18" i="4"/>
  <c r="P18" i="4"/>
  <c r="T18" i="3"/>
  <c r="R18" i="3"/>
  <c r="V18" i="1"/>
  <c r="X18" i="1"/>
  <c r="L34" i="4"/>
  <c r="P34" i="4" s="1"/>
  <c r="P17" i="4"/>
  <c r="N17" i="4"/>
  <c r="P34" i="3"/>
  <c r="T34" i="3" s="1"/>
  <c r="R17" i="3"/>
  <c r="T17" i="3"/>
  <c r="T34" i="1"/>
  <c r="X34" i="1" s="1"/>
  <c r="X17" i="1"/>
  <c r="V17" i="1"/>
  <c r="P31" i="4"/>
  <c r="N31" i="4"/>
  <c r="R31" i="3"/>
  <c r="X31" i="1"/>
  <c r="V31" i="1"/>
  <c r="L14" i="4"/>
  <c r="P14" i="4" s="1"/>
  <c r="N11" i="4"/>
  <c r="N14" i="4" s="1"/>
  <c r="P11" i="4"/>
  <c r="P14" i="3"/>
  <c r="T14" i="3" s="1"/>
  <c r="R11" i="3"/>
  <c r="R14" i="3" s="1"/>
  <c r="T11" i="3"/>
  <c r="T14" i="1"/>
  <c r="X14" i="1" s="1"/>
  <c r="X11" i="1"/>
  <c r="V11" i="1"/>
  <c r="V14" i="1" s="1"/>
  <c r="P27" i="4"/>
  <c r="N27" i="4"/>
  <c r="R27" i="3"/>
  <c r="T27" i="3"/>
  <c r="X27" i="1"/>
  <c r="V27" i="1"/>
  <c r="U74" i="2"/>
  <c r="P74" i="2"/>
  <c r="D102" i="2"/>
  <c r="P102" i="2" s="1"/>
  <c r="V81" i="2"/>
  <c r="X81" i="2"/>
  <c r="U66" i="2"/>
  <c r="P66" i="2"/>
  <c r="D94" i="2"/>
  <c r="P94" i="2" s="1"/>
  <c r="D81" i="2"/>
  <c r="D109" i="2" s="1"/>
  <c r="P65" i="2"/>
  <c r="U65" i="2"/>
  <c r="D93" i="2"/>
  <c r="P93" i="2" s="1"/>
  <c r="P109" i="2" s="1"/>
  <c r="P79" i="2"/>
  <c r="U79" i="2"/>
  <c r="D107" i="2"/>
  <c r="P107" i="2" s="1"/>
  <c r="P54" i="2"/>
  <c r="D88" i="2"/>
  <c r="P88" i="2" s="1"/>
  <c r="U59" i="2"/>
  <c r="U63" i="2" s="1"/>
  <c r="P59" i="2"/>
  <c r="P63" i="2" s="1"/>
  <c r="P92" i="2" s="1"/>
  <c r="D63" i="2"/>
  <c r="D92" i="2" s="1"/>
  <c r="U75" i="2"/>
  <c r="P75" i="2"/>
  <c r="D103" i="2"/>
  <c r="P103" i="2" s="1"/>
  <c r="W81" i="2"/>
  <c r="V34" i="1" l="1"/>
  <c r="N34" i="4"/>
  <c r="U81" i="2"/>
  <c r="P81" i="2"/>
  <c r="R34" i="3"/>
</calcChain>
</file>

<file path=xl/comments1.xml><?xml version="1.0" encoding="utf-8"?>
<comments xmlns="http://schemas.openxmlformats.org/spreadsheetml/2006/main">
  <authors>
    <author xml:space="preserve"> </author>
  </authors>
  <commentList>
    <comment ref="T9" authorId="0">
      <text>
        <r>
          <rPr>
            <b/>
            <sz val="8"/>
            <color indexed="81"/>
            <rFont val="Tahoma"/>
            <family val="2"/>
          </rPr>
          <t xml:space="preserve">FY2014 BUDGET projected using FY2013 actual monthly expenses and revenues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P9" authorId="0">
      <text>
        <r>
          <rPr>
            <b/>
            <sz val="8"/>
            <color indexed="81"/>
            <rFont val="Tahoma"/>
            <family val="2"/>
          </rPr>
          <t xml:space="preserve">FY2015 BUDGET projected using FY2014 actual monthly expenses and revenues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L9" authorId="0">
      <text>
        <r>
          <rPr>
            <b/>
            <sz val="8"/>
            <color indexed="81"/>
            <rFont val="Tahoma"/>
            <family val="2"/>
          </rPr>
          <t xml:space="preserve">FY2014 BUDGET projected using FY2013 actual monthly expenses and revenues
</t>
        </r>
      </text>
    </comment>
  </commentList>
</comments>
</file>

<file path=xl/sharedStrings.xml><?xml version="1.0" encoding="utf-8"?>
<sst xmlns="http://schemas.openxmlformats.org/spreadsheetml/2006/main" count="713" uniqueCount="203">
  <si>
    <t>DEKALB COUNTY SCHOOLS</t>
  </si>
  <si>
    <t>VARIANCE REPORT</t>
  </si>
  <si>
    <t>FY2015 AMENDED
BUDGET</t>
  </si>
  <si>
    <t>ACTUAL MTD</t>
  </si>
  <si>
    <t>MTD %</t>
  </si>
  <si>
    <t>YTD %</t>
  </si>
  <si>
    <t>YTD PROJECTED</t>
  </si>
  <si>
    <t>YTD VARIANCE</t>
  </si>
  <si>
    <t>VAR%</t>
  </si>
  <si>
    <t>RECEIPTS</t>
  </si>
  <si>
    <t>LOCAL SOURCES</t>
  </si>
  <si>
    <t>STATE SOURCES</t>
  </si>
  <si>
    <t>TOTAL RECEIPTS</t>
  </si>
  <si>
    <t>DISBURSEMENTS</t>
  </si>
  <si>
    <t>INSTRUCTIONAL</t>
  </si>
  <si>
    <t>CHARTER SCHOOLS</t>
  </si>
  <si>
    <t>PUPIL SERVICE</t>
  </si>
  <si>
    <t>INST. STAFF SERVICE</t>
  </si>
  <si>
    <t>GEN. ADMINISTRATION</t>
  </si>
  <si>
    <t>BOARD TRAVEL</t>
  </si>
  <si>
    <t>SCH. ADMINISTRATION</t>
  </si>
  <si>
    <t>TRANSPORTATION</t>
  </si>
  <si>
    <t>MAINT. &amp; OPERATIONS</t>
  </si>
  <si>
    <t>ENERGY</t>
  </si>
  <si>
    <t>CAPITAL OUTLAY</t>
  </si>
  <si>
    <t>SUPPORTING SERVICES</t>
  </si>
  <si>
    <t>OTHER SUPPORT SERVICES</t>
  </si>
  <si>
    <t>EMPLOYEE BENEFITS</t>
  </si>
  <si>
    <t>DEBT SERVICE</t>
  </si>
  <si>
    <t>OTHER</t>
  </si>
  <si>
    <t>TOTAL DISBURSEMENTS</t>
  </si>
  <si>
    <t>COLUMN</t>
  </si>
  <si>
    <t>MIDTERM LOCAL ADJUSTMENT</t>
  </si>
  <si>
    <t>CHANGE REPORT ENDING MONTH</t>
  </si>
  <si>
    <t>MIDTERM STATE ADJUSTMENT</t>
  </si>
  <si>
    <t>LDGR</t>
  </si>
  <si>
    <t>GRP</t>
  </si>
  <si>
    <t>GRP_HEADER</t>
  </si>
  <si>
    <t>ACTUAL FY15 EXPENSE</t>
  </si>
  <si>
    <t>PROJECTED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</si>
  <si>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</si>
  <si>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</si>
  <si>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</si>
  <si>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</si>
  <si>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</si>
  <si>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</si>
  <si>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</si>
  <si>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</si>
  <si>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</si>
  <si>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</si>
  <si>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</si>
  <si>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</si>
  <si>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BUDGETED</t>
  </si>
  <si>
    <t>ORIGINAL FY15 BUDGET</t>
  </si>
  <si>
    <t>14</t>
  </si>
  <si>
    <t>18</t>
  </si>
  <si>
    <t>Disbusements</t>
  </si>
  <si>
    <t>38</t>
  </si>
  <si>
    <t>39</t>
  </si>
  <si>
    <t>42</t>
  </si>
  <si>
    <t>46</t>
  </si>
  <si>
    <t>48</t>
  </si>
  <si>
    <t>49</t>
  </si>
  <si>
    <t>52</t>
  </si>
  <si>
    <t>56</t>
  </si>
  <si>
    <t>57</t>
  </si>
  <si>
    <t>58</t>
  </si>
  <si>
    <t>61</t>
  </si>
  <si>
    <t>64</t>
  </si>
  <si>
    <t>65</t>
  </si>
  <si>
    <t>76</t>
  </si>
  <si>
    <t>77</t>
  </si>
  <si>
    <t>95</t>
  </si>
  <si>
    <t>FY14 HISTORY OF ACTUALS (% by month)</t>
  </si>
  <si>
    <t>FY14 ACTUAL EXPENSE BY MONTH PER FUNCTION</t>
  </si>
  <si>
    <t>FR_GROUP_DESC</t>
  </si>
  <si>
    <t xml:space="preserve">JUL EXPENSE </t>
  </si>
  <si>
    <t xml:space="preserve">AUG EXPENSE </t>
  </si>
  <si>
    <t xml:space="preserve">SEP EXPENSE </t>
  </si>
  <si>
    <t xml:space="preserve">OCT EXPENSE </t>
  </si>
  <si>
    <t xml:space="preserve">NOV EXPENSE </t>
  </si>
  <si>
    <t xml:space="preserve">DEC EXPENSE </t>
  </si>
  <si>
    <t xml:space="preserve">JAN EXPENSE </t>
  </si>
  <si>
    <t xml:space="preserve">FEB EXPENSE </t>
  </si>
  <si>
    <t xml:space="preserve">MAR EXPENSE </t>
  </si>
  <si>
    <t xml:space="preserve">APR EXPENSE </t>
  </si>
  <si>
    <t xml:space="preserve">MAY EXPENSE </t>
  </si>
  <si>
    <t xml:space="preserve">JUN EXPENSE </t>
  </si>
  <si>
    <t>R</t>
  </si>
  <si>
    <t>22</t>
  </si>
  <si>
    <t>FEDERAL SOURCES</t>
  </si>
  <si>
    <t>35</t>
  </si>
  <si>
    <t>R Total</t>
  </si>
  <si>
    <t>X</t>
  </si>
  <si>
    <t>X Total</t>
  </si>
  <si>
    <t>FY15 PROJECTED BUDGET</t>
  </si>
  <si>
    <t>AMENDED FY15 BUDGET</t>
  </si>
  <si>
    <t>1ST QTR</t>
  </si>
  <si>
    <t>2nd QTR</t>
  </si>
  <si>
    <t>3rd QTR</t>
  </si>
  <si>
    <t>4th QTR</t>
  </si>
  <si>
    <t>Disbursements</t>
  </si>
  <si>
    <t>FY14 VARIANCE</t>
  </si>
  <si>
    <t>TOTAL  LIABILITIES AND
FUND BALANCE</t>
  </si>
  <si>
    <t>TOTAL  FUND  BALANCES</t>
  </si>
  <si>
    <t>UNRESERVED FUND BALANCE</t>
  </si>
  <si>
    <t>RESERVE FOR DUE TO TRUST/AGENCY</t>
  </si>
  <si>
    <t>RESERVE FOR CAPITAL OUTLAY</t>
  </si>
  <si>
    <t>RESERVE FOR DEBT SERVICE</t>
  </si>
  <si>
    <t>RESERVE FOR OTHER</t>
  </si>
  <si>
    <t>PRIOR YEAR ADJUST</t>
  </si>
  <si>
    <t>RESERVE FOR ENCUMBRANCE</t>
  </si>
  <si>
    <t>TOTAL LIABILITIES</t>
  </si>
  <si>
    <t>LOANS PAYABLE</t>
  </si>
  <si>
    <t>ACCOUNTS PAYABLE</t>
  </si>
  <si>
    <t>TOTAL ASSETS</t>
  </si>
  <si>
    <t>PETTY CASH</t>
  </si>
  <si>
    <t>OPERATING BANKS</t>
  </si>
  <si>
    <t>INVENTORY</t>
  </si>
  <si>
    <t>PREPAIDS</t>
  </si>
  <si>
    <t>INVESTMENTS</t>
  </si>
  <si>
    <t>ACCOUNTS RECEIVABLE</t>
  </si>
  <si>
    <t>SYSTEM
TOTALS</t>
  </si>
  <si>
    <t>CAPITAL
OUTLAY</t>
  </si>
  <si>
    <t>DEBT
SERVICE</t>
  </si>
  <si>
    <t>TOTAL GENERAL
OPERATIONS</t>
  </si>
  <si>
    <t>TRUST &amp;
AGENCY</t>
  </si>
  <si>
    <t>ATHLETICS</t>
  </si>
  <si>
    <t>SCHOOL 
NUTRITION</t>
  </si>
  <si>
    <t>SPECIAL
REVENUE</t>
  </si>
  <si>
    <t>GENERAL
(K-12)</t>
  </si>
  <si>
    <t>DEKALB COUNTY SCHOOL SYSTEM
COMBINED BALANCE SHEET - ALL FUNDS AND ACCOUNT GROUPS
NOVEMBER 30, 2014</t>
  </si>
  <si>
    <t>OTHER (Transfers)</t>
  </si>
  <si>
    <t>ACTUAL (YTD)</t>
  </si>
  <si>
    <t>ACTUAL YTD</t>
  </si>
  <si>
    <t>FY 2014 - NOVEMBER</t>
  </si>
  <si>
    <t>FY 2015 - NOVEMBER</t>
  </si>
  <si>
    <t>AMENDED
BUDGET</t>
  </si>
  <si>
    <t>ORIGINAL
BUDGET</t>
  </si>
  <si>
    <t>YTD</t>
  </si>
  <si>
    <t>MTD</t>
  </si>
  <si>
    <t>DEKALB COUNTY SCHOOLS
STATEMENT OF RECEIPTS AND DISBURSEMENTS - GENERAL OPERATIONS  (K-12)
BUDGET AND ACTUAL
FISCAL YEAR 2015 - NOVEMBER</t>
  </si>
  <si>
    <t>TOTAL</t>
  </si>
  <si>
    <t>TRF TO OTHER FUNDS</t>
  </si>
  <si>
    <t>INTEREST PAYMENT</t>
  </si>
  <si>
    <t>PRINCIPAL PAYMENT</t>
  </si>
  <si>
    <t>BENEFITS ACCRUAL</t>
  </si>
  <si>
    <t>OTHER BENEFITS (Unemployment, Work Comp, Employees Retirement System)</t>
  </si>
  <si>
    <t>ALTERNATIVE PLAN</t>
  </si>
  <si>
    <t>INSURANCE</t>
  </si>
  <si>
    <t>TEACHERS RETIREMENT</t>
  </si>
  <si>
    <t>OTHER COSTS (Prof/Tech)</t>
  </si>
  <si>
    <t>SALARIES</t>
  </si>
  <si>
    <t>OTHER COSTS (Insurance, Prof/Tech, Travel, Postage, Dues &amp; Fees, etc.)</t>
  </si>
  <si>
    <t>EQUIPMENT</t>
  </si>
  <si>
    <t>ELECTRICITY</t>
  </si>
  <si>
    <t>NATURAL GAS</t>
  </si>
  <si>
    <t>SALARY ACCRUAL</t>
  </si>
  <si>
    <t xml:space="preserve">OTHER COSTS (Communications, Insurance, Armored Car, Waste, Water, Prof/Tech, </t>
  </si>
  <si>
    <t>MAINT. EQUIPMENT</t>
  </si>
  <si>
    <t>MAINT. BUILDINGS</t>
  </si>
  <si>
    <t>SUPPLIES</t>
  </si>
  <si>
    <t>OTHER COSTS (Prof/Tech, Travel, Postage, Printing, Dues &amp; Fees, etc.)</t>
  </si>
  <si>
    <t>MR. MAYFIELD</t>
  </si>
  <si>
    <t>MS. CARTER</t>
  </si>
  <si>
    <t>DR. MORLEY</t>
  </si>
  <si>
    <t>MR. CAMPBELL</t>
  </si>
  <si>
    <t>MR. ERWIN</t>
  </si>
  <si>
    <t>MR. COLEMAN</t>
  </si>
  <si>
    <t>MR. ORSON</t>
  </si>
  <si>
    <t>MR. MCMAHAN</t>
  </si>
  <si>
    <t>DR. JOHNSON</t>
  </si>
  <si>
    <t>OTHER COSTS (Audits, Settlements, Prof/Tech, Travel, Postage, Printing, Dues)</t>
  </si>
  <si>
    <t>LEGAL FEES</t>
  </si>
  <si>
    <t>CHARTER SCHOOL FUNDING</t>
  </si>
  <si>
    <t>OTHER (Bus, Math And Science Supplements)</t>
  </si>
  <si>
    <t>LOCAL FAIR SHARE</t>
  </si>
  <si>
    <t>QBE EARNINGS</t>
  </si>
  <si>
    <t>OTHER (Rent, Fingerprinting/Background Checks, Planetarium Proceeds, Lost Books)</t>
  </si>
  <si>
    <t>INVESTMENT EARNING</t>
  </si>
  <si>
    <t>TAXES-BEVERAGE</t>
  </si>
  <si>
    <t>TAXES-PROPERTY</t>
  </si>
  <si>
    <t>FUND BALANCE (Operating Surplus) NOVEMBER 30, 2014</t>
  </si>
  <si>
    <t>YTD RECEIPTS OVER/UNDER DISBURSEMENTS</t>
  </si>
  <si>
    <t>JULY ADJUSTED BALANCE</t>
  </si>
  <si>
    <t>PRIOR YEAR ADJUSTMENTS</t>
  </si>
  <si>
    <t>FUND BALANCE JULY 1, 2014</t>
  </si>
  <si>
    <t>MTD RECEIPTS OVER/UNDER DISBURSEMENTS</t>
  </si>
  <si>
    <t>TRF TO OTHER FUND</t>
  </si>
  <si>
    <t>OTHER BENEFITS</t>
  </si>
  <si>
    <t>OTHER COSTS</t>
  </si>
  <si>
    <t>STUDENT INSURANCE</t>
  </si>
  <si>
    <t>BUILDING</t>
  </si>
  <si>
    <t>BUSES</t>
  </si>
  <si>
    <t>FOOD SUPPLIES</t>
  </si>
  <si>
    <t>SCHOOL FOOD SERVICE</t>
  </si>
  <si>
    <t>FEDERAL GRANT ADMIN</t>
  </si>
  <si>
    <t>CHARTER SCHOOL</t>
  </si>
  <si>
    <t>TRF FROM OTHER FUND</t>
  </si>
  <si>
    <t>SALES</t>
  </si>
  <si>
    <t xml:space="preserve">SCHOOL NUTRITION
</t>
  </si>
  <si>
    <t>FOR MONTH ENDING NOVEMBER 30, 2014</t>
  </si>
  <si>
    <t>DEKALB COUNTY SCHOOL SYSTEM
COMBINED STATEMENT OF RECEIPTS, DISBURSEMENTS,
AND CHANGES IN FUND BALANCES - ALL FUNDS (MTD)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</si>
</sst>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[$$-409]* #,##0_);[$$-409]* \(#,##0\)"/>
    <numFmt numFmtId="166" formatCode="_(&quot;$&quot;* #,##0.0_);_(&quot;$&quot;* \(#,##0.0\);_(&quot;$&quot;* &quot;-&quot;?_);_(@_)"/>
    <numFmt numFmtId="167" formatCode="[$$-409]* #,##0_);[$$-409]* \(#,##0\);\-"/>
    <numFmt numFmtId="168" formatCode="#,##0.0[$%-409]* _);\(#,##0.0\)[$%-409]* "/>
    <numFmt numFmtId="169" formatCode="[$$-409]* #,##0_);[$$-409]* \(#,##0\);\0"/>
  </numFmts>
  <fonts count="2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7.15"/>
      <color indexed="8"/>
      <name val="Tahoma"/>
      <family val="2"/>
    </font>
    <font>
      <b/>
      <sz val="8"/>
      <color indexed="81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0"/>
      <color theme="1"/>
      <name val="Calibri"/>
      <family val="2"/>
    </font>
    <font>
      <b/>
      <i/>
      <sz val="10"/>
      <color indexed="8"/>
      <name val="Arial"/>
      <family val="2"/>
    </font>
    <font>
      <b/>
      <sz val="8"/>
      <color indexed="8"/>
      <name val="Tahoma"/>
      <charset val="1"/>
    </font>
    <font>
      <sz val="8"/>
      <color indexed="8"/>
      <name val="Tahoma"/>
      <charset val="1"/>
    </font>
    <font>
      <b/>
      <sz val="10"/>
      <color indexed="8"/>
      <name val="Tahoma"/>
      <charset val="1"/>
    </font>
    <font>
      <b/>
      <sz val="7"/>
      <color indexed="8"/>
      <name val="Tahoma"/>
      <charset val="1"/>
    </font>
    <font>
      <b/>
      <sz val="7.15"/>
      <color indexed="8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250">
    <xf numFmtId="0" fontId="0" fillId="0" borderId="0" xfId="0">
      <alignment vertical="top"/>
    </xf>
    <xf numFmtId="0" fontId="1" fillId="2" borderId="0" xfId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wrapText="1" readingOrder="1"/>
    </xf>
    <xf numFmtId="0" fontId="3" fillId="2" borderId="0" xfId="1" applyFont="1" applyFill="1" applyBorder="1" applyAlignment="1">
      <alignment horizontal="center" vertical="center" wrapText="1" readingOrder="1"/>
    </xf>
    <xf numFmtId="0" fontId="4" fillId="2" borderId="0" xfId="1" applyFont="1" applyFill="1" applyBorder="1" applyAlignment="1">
      <alignment horizontal="center" vertical="center" wrapText="1" readingOrder="1"/>
    </xf>
    <xf numFmtId="0" fontId="1" fillId="2" borderId="0" xfId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 wrapText="1" readingOrder="1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 readingOrder="1"/>
    </xf>
    <xf numFmtId="0" fontId="7" fillId="4" borderId="1" xfId="1" applyFont="1" applyFill="1" applyBorder="1" applyAlignment="1">
      <alignment horizontal="center" vertical="center" wrapText="1" readingOrder="1"/>
    </xf>
    <xf numFmtId="164" fontId="7" fillId="4" borderId="1" xfId="2" applyNumberFormat="1" applyFont="1" applyFill="1" applyBorder="1" applyAlignment="1">
      <alignment horizontal="center" vertical="center" wrapText="1" readingOrder="1"/>
    </xf>
    <xf numFmtId="0" fontId="6" fillId="0" borderId="0" xfId="1" applyFont="1" applyAlignment="1">
      <alignment horizontal="left" vertical="center"/>
    </xf>
    <xf numFmtId="164" fontId="0" fillId="0" borderId="0" xfId="2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37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166" fontId="1" fillId="0" borderId="0" xfId="1" applyNumberFormat="1" applyFill="1" applyBorder="1" applyAlignment="1">
      <alignment vertical="center"/>
    </xf>
    <xf numFmtId="0" fontId="9" fillId="0" borderId="0" xfId="1" applyFont="1" applyBorder="1" applyAlignment="1">
      <alignment horizontal="center" vertical="center" wrapText="1" readingOrder="1"/>
    </xf>
    <xf numFmtId="164" fontId="0" fillId="0" borderId="0" xfId="2" applyNumberFormat="1" applyFont="1" applyBorder="1" applyAlignment="1">
      <alignment horizontal="center" vertical="center"/>
    </xf>
    <xf numFmtId="167" fontId="6" fillId="0" borderId="5" xfId="1" applyNumberFormat="1" applyFont="1" applyBorder="1" applyAlignment="1">
      <alignment horizontal="right" vertical="center"/>
    </xf>
    <xf numFmtId="167" fontId="6" fillId="0" borderId="5" xfId="1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38" fontId="1" fillId="0" borderId="0" xfId="1" applyNumberFormat="1" applyFill="1" applyBorder="1" applyAlignment="1">
      <alignment vertical="center"/>
    </xf>
    <xf numFmtId="37" fontId="1" fillId="0" borderId="0" xfId="1" applyNumberFormat="1" applyFill="1" applyBorder="1" applyAlignment="1">
      <alignment vertical="center"/>
    </xf>
    <xf numFmtId="167" fontId="6" fillId="0" borderId="0" xfId="1" applyNumberFormat="1" applyFont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38" fontId="1" fillId="0" borderId="0" xfId="1" applyNumberForma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5" borderId="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3" fillId="0" borderId="0" xfId="0" applyFont="1" applyAlignment="1">
      <alignment horizontal="right" vertical="top"/>
    </xf>
    <xf numFmtId="38" fontId="0" fillId="0" borderId="7" xfId="0" applyNumberFormat="1" applyBorder="1" applyAlignment="1">
      <alignment horizontal="center" vertical="top"/>
    </xf>
    <xf numFmtId="38" fontId="14" fillId="6" borderId="8" xfId="0" applyNumberFormat="1" applyFont="1" applyFill="1" applyBorder="1">
      <alignment vertical="top"/>
    </xf>
    <xf numFmtId="38" fontId="11" fillId="0" borderId="0" xfId="0" applyNumberFormat="1" applyFont="1" applyAlignment="1">
      <alignment horizontal="center" vertical="top"/>
    </xf>
    <xf numFmtId="0" fontId="15" fillId="5" borderId="6" xfId="0" applyFont="1" applyFill="1" applyBorder="1" applyAlignment="1">
      <alignment horizontal="right" vertical="center"/>
    </xf>
    <xf numFmtId="0" fontId="16" fillId="6" borderId="9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8" fontId="17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38" fontId="17" fillId="7" borderId="21" xfId="0" applyNumberFormat="1" applyFont="1" applyFill="1" applyBorder="1" applyAlignment="1">
      <alignment horizontal="center" vertical="top"/>
    </xf>
    <xf numFmtId="38" fontId="11" fillId="0" borderId="0" xfId="0" applyNumberFormat="1" applyFont="1" applyFill="1" applyBorder="1" applyAlignment="1">
      <alignment horizontal="center" vertical="top"/>
    </xf>
    <xf numFmtId="38" fontId="11" fillId="0" borderId="0" xfId="0" applyNumberFormat="1" applyFont="1" applyAlignment="1">
      <alignment horizontal="center" vertical="center" wrapText="1"/>
    </xf>
    <xf numFmtId="38" fontId="17" fillId="7" borderId="22" xfId="0" applyNumberFormat="1" applyFont="1" applyFill="1" applyBorder="1" applyAlignment="1">
      <alignment horizontal="center" vertical="top"/>
    </xf>
    <xf numFmtId="38" fontId="17" fillId="7" borderId="23" xfId="0" applyNumberFormat="1" applyFont="1" applyFill="1" applyBorder="1" applyAlignment="1">
      <alignment horizontal="center" vertical="top"/>
    </xf>
    <xf numFmtId="38" fontId="17" fillId="0" borderId="0" xfId="0" applyNumberFormat="1" applyFont="1" applyFill="1" applyBorder="1" applyAlignment="1">
      <alignment horizontal="center" vertical="center" wrapText="1"/>
    </xf>
    <xf numFmtId="38" fontId="17" fillId="3" borderId="24" xfId="0" applyNumberFormat="1" applyFont="1" applyFill="1" applyBorder="1" applyAlignment="1">
      <alignment horizontal="center" vertical="center" wrapText="1"/>
    </xf>
    <xf numFmtId="38" fontId="17" fillId="3" borderId="17" xfId="0" applyNumberFormat="1" applyFont="1" applyFill="1" applyBorder="1" applyAlignment="1">
      <alignment horizontal="center" vertical="center" wrapText="1"/>
    </xf>
    <xf numFmtId="38" fontId="17" fillId="5" borderId="18" xfId="0" applyNumberFormat="1" applyFont="1" applyFill="1" applyBorder="1" applyAlignment="1">
      <alignment horizontal="center" vertical="center" wrapText="1"/>
    </xf>
    <xf numFmtId="38" fontId="17" fillId="4" borderId="16" xfId="0" applyNumberFormat="1" applyFont="1" applyFill="1" applyBorder="1" applyAlignment="1">
      <alignment horizontal="center" vertical="center" wrapText="1"/>
    </xf>
    <xf numFmtId="38" fontId="17" fillId="5" borderId="25" xfId="0" applyNumberFormat="1" applyFont="1" applyFill="1" applyBorder="1" applyAlignment="1">
      <alignment horizontal="center" vertical="top"/>
    </xf>
    <xf numFmtId="38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38" fontId="11" fillId="0" borderId="0" xfId="0" applyNumberFormat="1" applyFont="1" applyFill="1" applyAlignment="1">
      <alignment vertical="top"/>
    </xf>
    <xf numFmtId="38" fontId="11" fillId="0" borderId="0" xfId="0" applyNumberFormat="1" applyFont="1" applyAlignment="1">
      <alignment vertical="top"/>
    </xf>
    <xf numFmtId="38" fontId="11" fillId="0" borderId="0" xfId="0" applyNumberFormat="1" applyFont="1" applyFill="1" applyBorder="1" applyAlignment="1">
      <alignment vertical="top"/>
    </xf>
    <xf numFmtId="38" fontId="17" fillId="4" borderId="17" xfId="0" applyNumberFormat="1" applyFont="1" applyFill="1" applyBorder="1" applyAlignment="1">
      <alignment horizontal="center" vertical="center" wrapText="1"/>
    </xf>
    <xf numFmtId="38" fontId="17" fillId="4" borderId="18" xfId="0" applyNumberFormat="1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top"/>
    </xf>
    <xf numFmtId="0" fontId="18" fillId="8" borderId="3" xfId="0" applyFont="1" applyFill="1" applyBorder="1" applyAlignment="1">
      <alignment horizontal="center" vertical="top"/>
    </xf>
    <xf numFmtId="0" fontId="18" fillId="8" borderId="4" xfId="0" applyFont="1" applyFill="1" applyBorder="1" applyAlignment="1">
      <alignment horizontal="center" vertical="top"/>
    </xf>
    <xf numFmtId="0" fontId="19" fillId="9" borderId="2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40" fontId="14" fillId="8" borderId="17" xfId="0" applyNumberFormat="1" applyFont="1" applyFill="1" applyBorder="1" applyAlignment="1">
      <alignment horizontal="center" vertical="center" wrapText="1"/>
    </xf>
    <xf numFmtId="40" fontId="14" fillId="8" borderId="18" xfId="0" applyNumberFormat="1" applyFont="1" applyFill="1" applyBorder="1" applyAlignment="1">
      <alignment horizontal="center" vertical="center" wrapText="1"/>
    </xf>
    <xf numFmtId="0" fontId="20" fillId="10" borderId="26" xfId="0" applyFont="1" applyFill="1" applyBorder="1" applyAlignment="1"/>
    <xf numFmtId="0" fontId="20" fillId="10" borderId="26" xfId="0" applyFont="1" applyFill="1" applyBorder="1" applyAlignment="1">
      <alignment horizontal="center"/>
    </xf>
    <xf numFmtId="38" fontId="0" fillId="0" borderId="0" xfId="0" applyNumberFormat="1" applyAlignment="1">
      <alignment horizontal="center" vertical="top"/>
    </xf>
    <xf numFmtId="0" fontId="0" fillId="0" borderId="27" xfId="0" applyBorder="1">
      <alignment vertical="top"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horizontal="left" vertical="top"/>
    </xf>
    <xf numFmtId="164" fontId="0" fillId="0" borderId="29" xfId="2" applyNumberFormat="1" applyFont="1" applyBorder="1" applyAlignment="1">
      <alignment horizontal="center" vertical="top"/>
    </xf>
    <xf numFmtId="164" fontId="14" fillId="4" borderId="21" xfId="2" applyNumberFormat="1" applyFont="1" applyFill="1" applyBorder="1">
      <alignment vertical="top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0" fillId="0" borderId="0" xfId="0" applyAlignment="1"/>
    <xf numFmtId="40" fontId="0" fillId="0" borderId="0" xfId="0" applyNumberFormat="1" applyAlignment="1"/>
    <xf numFmtId="40" fontId="0" fillId="6" borderId="7" xfId="0" applyNumberFormat="1" applyFill="1" applyBorder="1">
      <alignment vertical="top"/>
    </xf>
    <xf numFmtId="0" fontId="20" fillId="0" borderId="26" xfId="0" applyFont="1" applyBorder="1" applyAlignment="1"/>
    <xf numFmtId="40" fontId="0" fillId="6" borderId="30" xfId="0" applyNumberFormat="1" applyFill="1" applyBorder="1">
      <alignment vertical="top"/>
    </xf>
    <xf numFmtId="0" fontId="20" fillId="0" borderId="0" xfId="0" applyFont="1" applyBorder="1" applyAlignment="1"/>
    <xf numFmtId="0" fontId="14" fillId="4" borderId="2" xfId="0" applyFont="1" applyFill="1" applyBorder="1">
      <alignment vertical="top"/>
    </xf>
    <xf numFmtId="0" fontId="14" fillId="4" borderId="31" xfId="0" applyFont="1" applyFill="1" applyBorder="1" applyAlignment="1">
      <alignment horizontal="center" vertical="top"/>
    </xf>
    <xf numFmtId="0" fontId="14" fillId="4" borderId="31" xfId="0" applyFont="1" applyFill="1" applyBorder="1" applyAlignment="1">
      <alignment horizontal="left" vertical="top"/>
    </xf>
    <xf numFmtId="164" fontId="14" fillId="4" borderId="3" xfId="2" applyNumberFormat="1" applyFont="1" applyFill="1" applyBorder="1" applyAlignment="1">
      <alignment horizontal="center" vertical="top"/>
    </xf>
    <xf numFmtId="0" fontId="20" fillId="4" borderId="2" xfId="0" applyFont="1" applyFill="1" applyBorder="1" applyAlignment="1"/>
    <xf numFmtId="0" fontId="20" fillId="4" borderId="3" xfId="0" applyFont="1" applyFill="1" applyBorder="1" applyAlignment="1">
      <alignment horizontal="center"/>
    </xf>
    <xf numFmtId="0" fontId="20" fillId="4" borderId="24" xfId="0" applyFont="1" applyFill="1" applyBorder="1" applyAlignment="1"/>
    <xf numFmtId="40" fontId="20" fillId="4" borderId="17" xfId="0" applyNumberFormat="1" applyFont="1" applyFill="1" applyBorder="1" applyAlignment="1"/>
    <xf numFmtId="40" fontId="20" fillId="4" borderId="18" xfId="0" applyNumberFormat="1" applyFont="1" applyFill="1" applyBorder="1" applyAlignment="1"/>
    <xf numFmtId="0" fontId="0" fillId="0" borderId="32" xfId="0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164" fontId="14" fillId="5" borderId="34" xfId="2" applyNumberFormat="1" applyFont="1" applyFill="1" applyBorder="1">
      <alignment vertical="top"/>
    </xf>
    <xf numFmtId="40" fontId="0" fillId="6" borderId="35" xfId="0" applyNumberFormat="1" applyFill="1" applyBorder="1">
      <alignment vertical="top"/>
    </xf>
    <xf numFmtId="40" fontId="0" fillId="0" borderId="0" xfId="0" applyNumberFormat="1" applyFill="1" applyAlignment="1"/>
    <xf numFmtId="0" fontId="1" fillId="0" borderId="28" xfId="0" applyFont="1" applyBorder="1" applyAlignment="1">
      <alignment horizontal="left" vertical="top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40" fontId="20" fillId="0" borderId="0" xfId="0" applyNumberFormat="1" applyFont="1" applyFill="1" applyBorder="1" applyAlignment="1"/>
    <xf numFmtId="38" fontId="0" fillId="0" borderId="0" xfId="0" applyNumberFormat="1">
      <alignment vertical="top"/>
    </xf>
    <xf numFmtId="40" fontId="0" fillId="0" borderId="0" xfId="0" applyNumberFormat="1">
      <alignment vertical="top"/>
    </xf>
    <xf numFmtId="0" fontId="18" fillId="11" borderId="2" xfId="0" applyFont="1" applyFill="1" applyBorder="1" applyAlignment="1">
      <alignment horizontal="center" vertical="top"/>
    </xf>
    <xf numFmtId="0" fontId="18" fillId="11" borderId="3" xfId="0" applyFont="1" applyFill="1" applyBorder="1" applyAlignment="1">
      <alignment horizontal="center" vertical="top"/>
    </xf>
    <xf numFmtId="0" fontId="18" fillId="11" borderId="4" xfId="0" applyFont="1" applyFill="1" applyBorder="1" applyAlignment="1">
      <alignment horizontal="center" vertical="top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40" fontId="14" fillId="11" borderId="17" xfId="0" applyNumberFormat="1" applyFont="1" applyFill="1" applyBorder="1" applyAlignment="1">
      <alignment horizontal="center" vertical="center" wrapText="1"/>
    </xf>
    <xf numFmtId="40" fontId="14" fillId="11" borderId="18" xfId="0" applyNumberFormat="1" applyFont="1" applyFill="1" applyBorder="1" applyAlignment="1">
      <alignment horizontal="center" vertical="center" wrapText="1"/>
    </xf>
    <xf numFmtId="38" fontId="17" fillId="6" borderId="2" xfId="0" applyNumberFormat="1" applyFont="1" applyFill="1" applyBorder="1" applyAlignment="1">
      <alignment horizontal="center" vertical="top"/>
    </xf>
    <xf numFmtId="0" fontId="14" fillId="12" borderId="16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38" fontId="0" fillId="0" borderId="29" xfId="2" applyNumberFormat="1" applyFont="1" applyBorder="1" applyAlignment="1">
      <alignment horizontal="center" vertical="top"/>
    </xf>
    <xf numFmtId="38" fontId="14" fillId="4" borderId="21" xfId="2" applyNumberFormat="1" applyFont="1" applyFill="1" applyBorder="1">
      <alignment vertical="top"/>
    </xf>
    <xf numFmtId="38" fontId="11" fillId="0" borderId="36" xfId="0" applyNumberFormat="1" applyFont="1" applyBorder="1" applyAlignment="1">
      <alignment horizontal="center" vertical="center" wrapText="1"/>
    </xf>
    <xf numFmtId="38" fontId="11" fillId="0" borderId="37" xfId="0" applyNumberFormat="1" applyFont="1" applyBorder="1" applyAlignment="1">
      <alignment horizontal="center" vertical="center" wrapText="1"/>
    </xf>
    <xf numFmtId="38" fontId="11" fillId="0" borderId="35" xfId="0" applyNumberFormat="1" applyFont="1" applyBorder="1" applyAlignment="1">
      <alignment horizontal="center" vertical="center" wrapText="1"/>
    </xf>
    <xf numFmtId="38" fontId="11" fillId="0" borderId="38" xfId="0" applyNumberFormat="1" applyFont="1" applyBorder="1" applyAlignment="1">
      <alignment horizontal="center" vertical="center" wrapText="1"/>
    </xf>
    <xf numFmtId="38" fontId="14" fillId="4" borderId="22" xfId="2" applyNumberFormat="1" applyFont="1" applyFill="1" applyBorder="1">
      <alignment vertical="top"/>
    </xf>
    <xf numFmtId="38" fontId="11" fillId="0" borderId="39" xfId="0" applyNumberFormat="1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38" fontId="14" fillId="4" borderId="23" xfId="2" applyNumberFormat="1" applyFont="1" applyFill="1" applyBorder="1">
      <alignment vertical="top"/>
    </xf>
    <xf numFmtId="38" fontId="11" fillId="0" borderId="40" xfId="0" applyNumberFormat="1" applyFont="1" applyBorder="1" applyAlignment="1">
      <alignment horizontal="center" vertical="top"/>
    </xf>
    <xf numFmtId="38" fontId="14" fillId="4" borderId="3" xfId="2" applyNumberFormat="1" applyFont="1" applyFill="1" applyBorder="1" applyAlignment="1">
      <alignment horizontal="center" vertical="top"/>
    </xf>
    <xf numFmtId="38" fontId="14" fillId="4" borderId="9" xfId="2" applyNumberFormat="1" applyFont="1" applyFill="1" applyBorder="1" applyAlignment="1">
      <alignment horizontal="center" vertical="top"/>
    </xf>
    <xf numFmtId="38" fontId="15" fillId="9" borderId="2" xfId="0" applyNumberFormat="1" applyFont="1" applyFill="1" applyBorder="1" applyAlignment="1">
      <alignment horizontal="center" vertical="top"/>
    </xf>
    <xf numFmtId="38" fontId="14" fillId="12" borderId="16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left" vertical="top"/>
    </xf>
    <xf numFmtId="0" fontId="21" fillId="0" borderId="42" xfId="0" applyFont="1" applyBorder="1" applyAlignment="1">
      <alignment horizontal="left" vertical="top"/>
    </xf>
    <xf numFmtId="38" fontId="14" fillId="0" borderId="3" xfId="2" applyNumberFormat="1" applyFont="1" applyFill="1" applyBorder="1">
      <alignment vertical="top"/>
    </xf>
    <xf numFmtId="0" fontId="0" fillId="0" borderId="40" xfId="0" applyBorder="1" applyAlignment="1">
      <alignment horizontal="center" vertical="top"/>
    </xf>
    <xf numFmtId="0" fontId="0" fillId="0" borderId="43" xfId="0" applyBorder="1" applyAlignment="1">
      <alignment horizontal="left" vertical="top"/>
    </xf>
    <xf numFmtId="38" fontId="0" fillId="0" borderId="40" xfId="2" applyNumberFormat="1" applyFont="1" applyBorder="1" applyAlignment="1">
      <alignment horizontal="center" vertical="top"/>
    </xf>
    <xf numFmtId="38" fontId="0" fillId="0" borderId="44" xfId="2" applyNumberFormat="1" applyFont="1" applyBorder="1" applyAlignment="1">
      <alignment horizontal="center" vertical="top"/>
    </xf>
    <xf numFmtId="38" fontId="0" fillId="0" borderId="45" xfId="2" applyNumberFormat="1" applyFont="1" applyBorder="1" applyAlignment="1">
      <alignment horizontal="center" vertical="top"/>
    </xf>
    <xf numFmtId="38" fontId="14" fillId="5" borderId="46" xfId="2" applyNumberFormat="1" applyFont="1" applyFill="1" applyBorder="1">
      <alignment vertical="top"/>
    </xf>
    <xf numFmtId="0" fontId="0" fillId="0" borderId="47" xfId="0" applyBorder="1" applyAlignment="1">
      <alignment horizontal="center" vertical="top"/>
    </xf>
    <xf numFmtId="38" fontId="14" fillId="5" borderId="48" xfId="2" applyNumberFormat="1" applyFont="1" applyFill="1" applyBorder="1">
      <alignment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left" vertical="top"/>
    </xf>
    <xf numFmtId="38" fontId="0" fillId="0" borderId="39" xfId="2" applyNumberFormat="1" applyFont="1" applyBorder="1" applyAlignment="1">
      <alignment horizontal="center" vertical="top"/>
    </xf>
    <xf numFmtId="38" fontId="0" fillId="0" borderId="51" xfId="2" applyNumberFormat="1" applyFont="1" applyBorder="1" applyAlignment="1">
      <alignment horizontal="center" vertical="top"/>
    </xf>
    <xf numFmtId="38" fontId="0" fillId="0" borderId="8" xfId="2" applyNumberFormat="1" applyFont="1" applyBorder="1" applyAlignment="1">
      <alignment horizontal="center" vertical="top"/>
    </xf>
    <xf numFmtId="38" fontId="14" fillId="5" borderId="52" xfId="2" applyNumberFormat="1" applyFont="1" applyFill="1" applyBorder="1">
      <alignment vertical="top"/>
    </xf>
    <xf numFmtId="0" fontId="14" fillId="4" borderId="53" xfId="0" applyFont="1" applyFill="1" applyBorder="1" applyAlignment="1">
      <alignment horizontal="center" vertical="top"/>
    </xf>
    <xf numFmtId="0" fontId="14" fillId="4" borderId="53" xfId="0" applyFont="1" applyFill="1" applyBorder="1" applyAlignment="1">
      <alignment horizontal="left" vertical="top"/>
    </xf>
    <xf numFmtId="38" fontId="14" fillId="4" borderId="54" xfId="2" applyNumberFormat="1" applyFont="1" applyFill="1" applyBorder="1" applyAlignment="1">
      <alignment horizontal="center" vertical="top"/>
    </xf>
    <xf numFmtId="38" fontId="14" fillId="5" borderId="25" xfId="2" applyNumberFormat="1" applyFont="1" applyFill="1" applyBorder="1">
      <alignment vertical="top"/>
    </xf>
    <xf numFmtId="0" fontId="18" fillId="5" borderId="2" xfId="0" applyFont="1" applyFill="1" applyBorder="1" applyAlignment="1">
      <alignment horizontal="center" vertical="top"/>
    </xf>
    <xf numFmtId="0" fontId="18" fillId="5" borderId="3" xfId="0" applyFont="1" applyFill="1" applyBorder="1" applyAlignment="1">
      <alignment horizontal="center" vertical="top"/>
    </xf>
    <xf numFmtId="0" fontId="18" fillId="5" borderId="4" xfId="0" applyFont="1" applyFill="1" applyBorder="1" applyAlignment="1">
      <alignment horizontal="center" vertical="top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40" fontId="14" fillId="5" borderId="17" xfId="0" applyNumberFormat="1" applyFont="1" applyFill="1" applyBorder="1" applyAlignment="1">
      <alignment horizontal="center" vertical="center" wrapText="1"/>
    </xf>
    <xf numFmtId="40" fontId="14" fillId="5" borderId="18" xfId="0" applyNumberFormat="1" applyFont="1" applyFill="1" applyBorder="1" applyAlignment="1">
      <alignment horizontal="center" vertical="center" wrapText="1"/>
    </xf>
    <xf numFmtId="164" fontId="14" fillId="4" borderId="22" xfId="2" applyNumberFormat="1" applyFont="1" applyFill="1" applyBorder="1">
      <alignment vertical="top"/>
    </xf>
    <xf numFmtId="164" fontId="14" fillId="4" borderId="23" xfId="2" applyNumberFormat="1" applyFont="1" applyFill="1" applyBorder="1">
      <alignment vertical="top"/>
    </xf>
    <xf numFmtId="164" fontId="14" fillId="5" borderId="21" xfId="2" applyNumberFormat="1" applyFont="1" applyFill="1" applyBorder="1">
      <alignment vertical="top"/>
    </xf>
    <xf numFmtId="164" fontId="14" fillId="5" borderId="22" xfId="2" applyNumberFormat="1" applyFont="1" applyFill="1" applyBorder="1">
      <alignment vertical="top"/>
    </xf>
    <xf numFmtId="164" fontId="14" fillId="5" borderId="23" xfId="2" applyNumberFormat="1" applyFont="1" applyFill="1" applyBorder="1">
      <alignment vertical="top"/>
    </xf>
    <xf numFmtId="164" fontId="14" fillId="5" borderId="25" xfId="2" applyNumberFormat="1" applyFont="1" applyFill="1" applyBorder="1">
      <alignment vertical="top"/>
    </xf>
    <xf numFmtId="164" fontId="11" fillId="0" borderId="0" xfId="0" applyNumberFormat="1" applyFont="1" applyAlignment="1">
      <alignment vertical="top"/>
    </xf>
    <xf numFmtId="9" fontId="11" fillId="0" borderId="0" xfId="2" applyFont="1" applyAlignment="1">
      <alignment vertical="top"/>
    </xf>
    <xf numFmtId="37" fontId="8" fillId="0" borderId="0" xfId="0" applyNumberFormat="1" applyFont="1" applyAlignment="1">
      <alignment horizontal="right" vertical="top"/>
    </xf>
    <xf numFmtId="0" fontId="2" fillId="2" borderId="0" xfId="1" applyFont="1" applyFill="1" applyBorder="1" applyAlignment="1">
      <alignment vertical="center" wrapText="1" readingOrder="1"/>
    </xf>
    <xf numFmtId="165" fontId="22" fillId="0" borderId="55" xfId="0" applyNumberFormat="1" applyFont="1" applyBorder="1" applyAlignment="1">
      <alignment horizontal="right" vertical="top"/>
    </xf>
    <xf numFmtId="37" fontId="22" fillId="0" borderId="55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 readingOrder="1"/>
    </xf>
    <xf numFmtId="165" fontId="22" fillId="0" borderId="56" xfId="0" applyNumberFormat="1" applyFont="1" applyBorder="1" applyAlignment="1">
      <alignment horizontal="right" vertical="top"/>
    </xf>
    <xf numFmtId="37" fontId="22" fillId="0" borderId="0" xfId="0" applyNumberFormat="1" applyFont="1" applyAlignment="1">
      <alignment horizontal="right" vertical="top"/>
    </xf>
    <xf numFmtId="37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left" vertical="top" readingOrder="1"/>
    </xf>
    <xf numFmtId="0" fontId="23" fillId="0" borderId="0" xfId="0" applyFont="1" applyAlignment="1">
      <alignment horizontal="left" vertical="top"/>
    </xf>
    <xf numFmtId="37" fontId="22" fillId="0" borderId="56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 readingOrder="1"/>
    </xf>
    <xf numFmtId="0" fontId="23" fillId="0" borderId="0" xfId="0" applyFont="1" applyAlignment="1">
      <alignment horizontal="center" vertical="top" readingOrder="1"/>
    </xf>
    <xf numFmtId="0" fontId="22" fillId="0" borderId="0" xfId="0" applyFont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readingOrder="1"/>
    </xf>
    <xf numFmtId="0" fontId="24" fillId="0" borderId="0" xfId="0" applyFont="1" applyAlignment="1">
      <alignment horizontal="center" vertical="top" wrapText="1" readingOrder="1"/>
    </xf>
    <xf numFmtId="168" fontId="6" fillId="0" borderId="5" xfId="0" applyNumberFormat="1" applyFont="1" applyBorder="1" applyAlignment="1">
      <alignment horizontal="center" vertical="top"/>
    </xf>
    <xf numFmtId="167" fontId="6" fillId="0" borderId="5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168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readingOrder="1"/>
    </xf>
    <xf numFmtId="0" fontId="9" fillId="0" borderId="1" xfId="0" applyFont="1" applyBorder="1" applyAlignment="1">
      <alignment horizontal="center" vertical="top" readingOrder="1"/>
    </xf>
    <xf numFmtId="0" fontId="6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readingOrder="1"/>
    </xf>
    <xf numFmtId="0" fontId="6" fillId="0" borderId="0" xfId="0" applyFont="1" applyAlignment="1">
      <alignment horizontal="center" vertical="top" wrapText="1" readingOrder="1"/>
    </xf>
    <xf numFmtId="168" fontId="22" fillId="0" borderId="5" xfId="0" applyNumberFormat="1" applyFont="1" applyBorder="1" applyAlignment="1">
      <alignment horizontal="center" vertical="top"/>
    </xf>
    <xf numFmtId="167" fontId="22" fillId="0" borderId="5" xfId="0" applyNumberFormat="1" applyFont="1" applyBorder="1" applyAlignment="1">
      <alignment horizontal="right" vertical="top"/>
    </xf>
    <xf numFmtId="168" fontId="23" fillId="0" borderId="5" xfId="0" applyNumberFormat="1" applyFont="1" applyBorder="1" applyAlignment="1">
      <alignment horizontal="center" vertical="top"/>
    </xf>
    <xf numFmtId="165" fontId="23" fillId="0" borderId="5" xfId="0" applyNumberFormat="1" applyFont="1" applyBorder="1" applyAlignment="1">
      <alignment horizontal="right" vertical="top"/>
    </xf>
    <xf numFmtId="0" fontId="23" fillId="0" borderId="0" xfId="0" applyFont="1" applyAlignment="1">
      <alignment horizontal="left" vertical="top" readingOrder="1"/>
    </xf>
    <xf numFmtId="0" fontId="23" fillId="0" borderId="0" xfId="0" applyFont="1" applyAlignment="1">
      <alignment horizontal="left" vertical="top"/>
    </xf>
    <xf numFmtId="168" fontId="23" fillId="0" borderId="0" xfId="0" applyNumberFormat="1" applyFont="1" applyAlignment="1">
      <alignment horizontal="center" vertical="top"/>
    </xf>
    <xf numFmtId="0" fontId="25" fillId="0" borderId="1" xfId="0" applyFont="1" applyBorder="1" applyAlignment="1">
      <alignment horizontal="center" vertical="top" readingOrder="1"/>
    </xf>
    <xf numFmtId="0" fontId="26" fillId="0" borderId="1" xfId="0" applyFont="1" applyBorder="1" applyAlignment="1">
      <alignment horizontal="center" vertical="top" readingOrder="1"/>
    </xf>
    <xf numFmtId="0" fontId="22" fillId="0" borderId="0" xfId="0" applyFont="1" applyAlignment="1">
      <alignment horizontal="center" vertical="top"/>
    </xf>
    <xf numFmtId="0" fontId="26" fillId="0" borderId="1" xfId="0" applyFont="1" applyBorder="1" applyAlignment="1">
      <alignment horizontal="center" vertical="top" wrapText="1" readingOrder="1"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left" vertical="top" wrapText="1" readingOrder="1"/>
    </xf>
    <xf numFmtId="165" fontId="23" fillId="0" borderId="55" xfId="0" applyNumberFormat="1" applyFont="1" applyBorder="1" applyAlignment="1">
      <alignment horizontal="right" vertical="top"/>
    </xf>
    <xf numFmtId="167" fontId="22" fillId="0" borderId="55" xfId="0" applyNumberFormat="1" applyFont="1" applyBorder="1" applyAlignment="1">
      <alignment horizontal="right" vertical="top"/>
    </xf>
    <xf numFmtId="169" fontId="23" fillId="0" borderId="55" xfId="0" applyNumberFormat="1" applyFont="1" applyBorder="1" applyAlignment="1">
      <alignment horizontal="right" vertical="top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 readingOrder="1"/>
    </xf>
    <xf numFmtId="37" fontId="22" fillId="0" borderId="5" xfId="0" applyNumberFormat="1" applyFont="1" applyBorder="1" applyAlignment="1">
      <alignment horizontal="right" vertical="top"/>
    </xf>
    <xf numFmtId="37" fontId="23" fillId="0" borderId="5" xfId="0" applyNumberFormat="1" applyFont="1" applyBorder="1" applyAlignment="1">
      <alignment horizontal="right" vertical="top"/>
    </xf>
    <xf numFmtId="0" fontId="23" fillId="0" borderId="0" xfId="0" applyFont="1" applyAlignment="1">
      <alignment horizontal="center" vertical="top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U35"/>
  <sheetViews>
    <sheetView showOutlineSymbols="0" workbookViewId="0">
      <selection activeCell="F24" sqref="F24"/>
    </sheetView>
  </sheetViews>
  <sheetFormatPr defaultColWidth="6.85546875" defaultRowHeight="12.75" customHeight="1" x14ac:dyDescent="0.2"/>
  <cols>
    <col min="1" max="1" width="21.7109375" customWidth="1"/>
    <col min="2" max="2" width="12.5703125" customWidth="1"/>
    <col min="3" max="3" width="1.7109375" customWidth="1"/>
    <col min="4" max="4" width="12.5703125" bestFit="1" customWidth="1"/>
    <col min="5" max="5" width="1.7109375" customWidth="1"/>
    <col min="6" max="6" width="12.5703125" bestFit="1" customWidth="1"/>
    <col min="7" max="7" width="1.7109375" customWidth="1"/>
    <col min="8" max="8" width="7" bestFit="1" customWidth="1"/>
    <col min="9" max="9" width="1.7109375" customWidth="1"/>
    <col min="10" max="10" width="12.5703125" bestFit="1" customWidth="1"/>
    <col min="11" max="11" width="1.7109375" customWidth="1"/>
    <col min="12" max="12" width="7" bestFit="1" customWidth="1"/>
    <col min="13" max="13" width="1.7109375" customWidth="1"/>
    <col min="14" max="14" width="12.5703125" bestFit="1" customWidth="1"/>
    <col min="15" max="15" width="1.7109375" customWidth="1"/>
    <col min="16" max="16" width="7" bestFit="1" customWidth="1"/>
    <col min="17" max="17" width="1.7109375" customWidth="1"/>
    <col min="18" max="18" width="12.5703125" bestFit="1" customWidth="1"/>
    <col min="19" max="19" width="1.7109375" customWidth="1"/>
    <col min="20" max="20" width="7" bestFit="1" customWidth="1"/>
    <col min="21" max="21" width="1.7109375" customWidth="1"/>
  </cols>
  <sheetData>
    <row r="1" spans="1:21" ht="10.5" customHeight="1" x14ac:dyDescent="0.2">
      <c r="A1" s="228" t="s">
        <v>141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0.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0.5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10.5" customHeight="1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1" ht="16.5" customHeight="1" x14ac:dyDescent="0.2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1" ht="6" customHeight="1" x14ac:dyDescent="0.2"/>
    <row r="7" spans="1:21" ht="15.75" customHeight="1" x14ac:dyDescent="0.2">
      <c r="F7" s="227" t="s">
        <v>140</v>
      </c>
      <c r="G7" s="227"/>
      <c r="H7" s="227"/>
      <c r="I7" s="227"/>
      <c r="J7" s="227"/>
      <c r="K7" s="227"/>
      <c r="L7" s="227"/>
      <c r="N7" s="227" t="s">
        <v>139</v>
      </c>
      <c r="O7" s="227"/>
      <c r="P7" s="227"/>
      <c r="Q7" s="227"/>
      <c r="R7" s="227"/>
      <c r="S7" s="227"/>
      <c r="T7" s="227"/>
    </row>
    <row r="8" spans="1:21" ht="12" customHeight="1" x14ac:dyDescent="0.2">
      <c r="B8" s="226" t="s">
        <v>138</v>
      </c>
      <c r="D8" s="226" t="s">
        <v>137</v>
      </c>
      <c r="F8" s="225" t="s">
        <v>136</v>
      </c>
      <c r="G8" s="225"/>
      <c r="H8" s="225"/>
      <c r="J8" s="225" t="s">
        <v>135</v>
      </c>
      <c r="K8" s="225"/>
      <c r="L8" s="225"/>
      <c r="N8" s="225" t="s">
        <v>136</v>
      </c>
      <c r="O8" s="225"/>
      <c r="P8" s="225"/>
      <c r="R8" s="225" t="s">
        <v>135</v>
      </c>
      <c r="S8" s="225"/>
      <c r="T8" s="225"/>
    </row>
    <row r="9" spans="1:21" ht="14.25" customHeight="1" x14ac:dyDescent="0.2">
      <c r="B9" s="224"/>
      <c r="D9" s="224"/>
      <c r="F9" s="223" t="s">
        <v>3</v>
      </c>
      <c r="H9" s="223" t="s">
        <v>4</v>
      </c>
      <c r="J9" s="223" t="s">
        <v>3</v>
      </c>
      <c r="L9" s="223" t="s">
        <v>4</v>
      </c>
      <c r="N9" s="223" t="s">
        <v>134</v>
      </c>
      <c r="P9" s="223" t="s">
        <v>5</v>
      </c>
      <c r="R9" s="223" t="s">
        <v>133</v>
      </c>
      <c r="T9" s="223" t="s">
        <v>5</v>
      </c>
    </row>
    <row r="10" spans="1:21" ht="12" customHeight="1" x14ac:dyDescent="0.2">
      <c r="A10" s="220" t="s">
        <v>9</v>
      </c>
    </row>
    <row r="11" spans="1:21" ht="12" customHeight="1" x14ac:dyDescent="0.2">
      <c r="A11" s="222" t="s">
        <v>10</v>
      </c>
      <c r="B11" s="200">
        <v>403274409</v>
      </c>
      <c r="D11" s="200">
        <v>403274409</v>
      </c>
      <c r="F11" s="200">
        <v>142588623.74000001</v>
      </c>
      <c r="H11" s="221">
        <v>35.35771686916042</v>
      </c>
      <c r="J11" s="200">
        <v>115914732.41</v>
      </c>
      <c r="L11" s="221">
        <v>30.115811263241209</v>
      </c>
      <c r="N11" s="200">
        <v>365989098.51999998</v>
      </c>
      <c r="P11" s="221">
        <v>90.754357418201565</v>
      </c>
      <c r="R11" s="200">
        <v>336314093.34000003</v>
      </c>
      <c r="T11" s="221">
        <v>87.377778040936491</v>
      </c>
    </row>
    <row r="12" spans="1:21" ht="12" customHeight="1" x14ac:dyDescent="0.2">
      <c r="A12" s="222" t="s">
        <v>11</v>
      </c>
      <c r="B12" s="200">
        <v>398273461</v>
      </c>
      <c r="D12" s="200">
        <v>398273461</v>
      </c>
      <c r="F12" s="200">
        <v>38180177</v>
      </c>
      <c r="H12" s="221">
        <v>9.5864225811420578</v>
      </c>
      <c r="J12" s="200">
        <v>35979360</v>
      </c>
      <c r="L12" s="221">
        <v>9.4838520957836856</v>
      </c>
      <c r="N12" s="200">
        <v>127049597.25</v>
      </c>
      <c r="P12" s="221">
        <v>31.900091191363614</v>
      </c>
      <c r="R12" s="200">
        <v>117728082.64</v>
      </c>
      <c r="T12" s="221">
        <v>31.032117393915826</v>
      </c>
    </row>
    <row r="13" spans="1:21" ht="9" customHeight="1" x14ac:dyDescent="0.2"/>
    <row r="14" spans="1:21" ht="11.25" customHeight="1" thickBot="1" x14ac:dyDescent="0.25">
      <c r="A14" s="220" t="s">
        <v>12</v>
      </c>
      <c r="B14" s="219">
        <v>801547870</v>
      </c>
      <c r="D14" s="219">
        <v>801547870</v>
      </c>
      <c r="F14" s="219">
        <v>180768800.74000001</v>
      </c>
      <c r="H14" s="218">
        <v>22.552464738007476</v>
      </c>
      <c r="J14" s="219">
        <v>151894092.41</v>
      </c>
      <c r="L14" s="218">
        <v>19.874361595205521</v>
      </c>
      <c r="N14" s="219">
        <v>493038695.76999998</v>
      </c>
      <c r="P14" s="218">
        <v>61.510823523241356</v>
      </c>
      <c r="R14" s="219">
        <v>454042175.98000002</v>
      </c>
      <c r="T14" s="218">
        <v>59.40848812304678</v>
      </c>
    </row>
    <row r="15" spans="1:21" ht="22.5" customHeight="1" thickTop="1" x14ac:dyDescent="0.2"/>
    <row r="16" spans="1:21" ht="12" customHeight="1" x14ac:dyDescent="0.2">
      <c r="A16" s="220" t="s">
        <v>13</v>
      </c>
    </row>
    <row r="17" spans="1:20" ht="12" customHeight="1" x14ac:dyDescent="0.2">
      <c r="A17" s="222" t="s">
        <v>14</v>
      </c>
      <c r="B17" s="200">
        <v>381866707</v>
      </c>
      <c r="D17" s="200">
        <v>382365481.00999999</v>
      </c>
      <c r="F17" s="200">
        <v>35453364.090000004</v>
      </c>
      <c r="H17" s="221">
        <v>9.2721142076820442</v>
      </c>
      <c r="J17" s="200">
        <v>34699489.020000003</v>
      </c>
      <c r="L17" s="221">
        <v>9.5247545883990004</v>
      </c>
      <c r="N17" s="200">
        <v>120261467.77</v>
      </c>
      <c r="P17" s="221">
        <v>31.451967748849903</v>
      </c>
      <c r="R17" s="200">
        <v>111931249.46000001</v>
      </c>
      <c r="T17" s="221">
        <v>30.724304939040511</v>
      </c>
    </row>
    <row r="18" spans="1:20" ht="12" customHeight="1" x14ac:dyDescent="0.2">
      <c r="A18" s="222" t="s">
        <v>15</v>
      </c>
      <c r="B18" s="200">
        <v>29095143</v>
      </c>
      <c r="D18" s="200">
        <v>29095143</v>
      </c>
      <c r="F18" s="200">
        <v>2513850.4</v>
      </c>
      <c r="H18" s="221">
        <v>8.6401032639708966</v>
      </c>
      <c r="J18" s="200">
        <v>2101172.0699999998</v>
      </c>
      <c r="L18" s="221">
        <v>7.9101700758113225</v>
      </c>
      <c r="N18" s="200">
        <v>12764877.439999999</v>
      </c>
      <c r="P18" s="221">
        <v>43.872880913491308</v>
      </c>
      <c r="R18" s="200">
        <v>10523572.1</v>
      </c>
      <c r="T18" s="221">
        <v>39.61752885667422</v>
      </c>
    </row>
    <row r="19" spans="1:20" ht="12" customHeight="1" x14ac:dyDescent="0.2">
      <c r="A19" s="222" t="s">
        <v>16</v>
      </c>
      <c r="B19" s="200">
        <v>26865123</v>
      </c>
      <c r="D19" s="200">
        <v>26765523</v>
      </c>
      <c r="F19" s="200">
        <v>2752677.2</v>
      </c>
      <c r="H19" s="221">
        <v>10.284414020230429</v>
      </c>
      <c r="J19" s="200">
        <v>2538215.86</v>
      </c>
      <c r="L19" s="221">
        <v>9.8269925068779251</v>
      </c>
      <c r="N19" s="200">
        <v>8859369.0800000001</v>
      </c>
      <c r="P19" s="221">
        <v>33.099928889863278</v>
      </c>
      <c r="R19" s="200">
        <v>8241735.75</v>
      </c>
      <c r="T19" s="221">
        <v>31.90882096959157</v>
      </c>
    </row>
    <row r="20" spans="1:20" ht="12" customHeight="1" x14ac:dyDescent="0.2">
      <c r="A20" s="222" t="s">
        <v>17</v>
      </c>
      <c r="B20" s="200">
        <v>8688526</v>
      </c>
      <c r="D20" s="200">
        <v>8706807</v>
      </c>
      <c r="F20" s="200">
        <v>939121.83000000007</v>
      </c>
      <c r="H20" s="221">
        <v>10.78606462736569</v>
      </c>
      <c r="J20" s="200">
        <v>790972.63</v>
      </c>
      <c r="L20" s="221">
        <v>9.9831105419741846</v>
      </c>
      <c r="N20" s="200">
        <v>2745152.62</v>
      </c>
      <c r="P20" s="221">
        <v>31.528809815125111</v>
      </c>
      <c r="R20" s="200">
        <v>2611653.9500000002</v>
      </c>
      <c r="T20" s="221">
        <v>32.96249338012305</v>
      </c>
    </row>
    <row r="21" spans="1:20" ht="12" customHeight="1" x14ac:dyDescent="0.2">
      <c r="A21" s="222" t="s">
        <v>18</v>
      </c>
      <c r="B21" s="200">
        <v>10988347</v>
      </c>
      <c r="D21" s="200">
        <v>10914163.27</v>
      </c>
      <c r="F21" s="200">
        <v>1054560.29</v>
      </c>
      <c r="H21" s="221">
        <v>9.6623100086718789</v>
      </c>
      <c r="J21" s="200">
        <v>570431.03</v>
      </c>
      <c r="L21" s="221">
        <v>4.459713868314565</v>
      </c>
      <c r="N21" s="200">
        <v>3954096.42</v>
      </c>
      <c r="P21" s="221">
        <v>36.22903856375973</v>
      </c>
      <c r="R21" s="200">
        <v>4252861.18</v>
      </c>
      <c r="T21" s="221">
        <v>33.249495534039667</v>
      </c>
    </row>
    <row r="22" spans="1:20" ht="12" customHeight="1" x14ac:dyDescent="0.2">
      <c r="A22" s="222" t="s">
        <v>19</v>
      </c>
      <c r="B22" s="200">
        <v>36000</v>
      </c>
      <c r="D22" s="200">
        <v>36000</v>
      </c>
      <c r="F22" s="200">
        <v>0</v>
      </c>
      <c r="H22" s="221">
        <v>0</v>
      </c>
      <c r="J22" s="200">
        <v>-869.98</v>
      </c>
      <c r="L22" s="221">
        <v>-2.416611111111111</v>
      </c>
      <c r="N22" s="200">
        <v>12599.880000000001</v>
      </c>
      <c r="P22" s="221">
        <v>34.99966666666667</v>
      </c>
      <c r="R22" s="200">
        <v>-724.98</v>
      </c>
      <c r="T22" s="221">
        <v>-2.0138333333333334</v>
      </c>
    </row>
    <row r="23" spans="1:20" ht="12" customHeight="1" x14ac:dyDescent="0.2">
      <c r="A23" s="222" t="s">
        <v>20</v>
      </c>
      <c r="B23" s="200">
        <v>42778546</v>
      </c>
      <c r="D23" s="200">
        <v>42792572</v>
      </c>
      <c r="F23" s="200">
        <v>3812439.35</v>
      </c>
      <c r="H23" s="221">
        <v>8.9091147641230837</v>
      </c>
      <c r="J23" s="200">
        <v>3740466.73</v>
      </c>
      <c r="L23" s="221">
        <v>9.1295477383672186</v>
      </c>
      <c r="N23" s="200">
        <v>15835146.01</v>
      </c>
      <c r="P23" s="221">
        <v>37.004426866419713</v>
      </c>
      <c r="R23" s="200">
        <v>15626473.82</v>
      </c>
      <c r="T23" s="221">
        <v>38.140330878450435</v>
      </c>
    </row>
    <row r="24" spans="1:20" ht="12" customHeight="1" x14ac:dyDescent="0.2">
      <c r="A24" s="222" t="s">
        <v>21</v>
      </c>
      <c r="B24" s="200">
        <v>38229991</v>
      </c>
      <c r="D24" s="200">
        <v>38231391</v>
      </c>
      <c r="F24" s="200">
        <v>3626067.58</v>
      </c>
      <c r="H24" s="221">
        <v>9.4845295584458338</v>
      </c>
      <c r="J24" s="200">
        <v>3551146.02</v>
      </c>
      <c r="L24" s="221">
        <v>9.5117876497020433</v>
      </c>
      <c r="N24" s="200">
        <v>12835910.300000001</v>
      </c>
      <c r="P24" s="221">
        <v>33.574269636174115</v>
      </c>
      <c r="R24" s="200">
        <v>13557844.550000001</v>
      </c>
      <c r="T24" s="221">
        <v>36.314850930086557</v>
      </c>
    </row>
    <row r="25" spans="1:20" ht="12" customHeight="1" x14ac:dyDescent="0.2">
      <c r="A25" s="222" t="s">
        <v>22</v>
      </c>
      <c r="B25" s="200">
        <v>50190964</v>
      </c>
      <c r="D25" s="200">
        <v>49837900</v>
      </c>
      <c r="F25" s="200">
        <v>4186286.93</v>
      </c>
      <c r="H25" s="221">
        <v>8.3998060311530001</v>
      </c>
      <c r="J25" s="200">
        <v>3897439.66</v>
      </c>
      <c r="L25" s="221">
        <v>8.0269536404173092</v>
      </c>
      <c r="N25" s="200">
        <v>19692571.440000001</v>
      </c>
      <c r="P25" s="221">
        <v>39.513244819705491</v>
      </c>
      <c r="R25" s="200">
        <v>18366156.199999999</v>
      </c>
      <c r="T25" s="221">
        <v>37.825931183258632</v>
      </c>
    </row>
    <row r="26" spans="1:20" ht="12" customHeight="1" x14ac:dyDescent="0.2">
      <c r="A26" s="222" t="s">
        <v>23</v>
      </c>
      <c r="B26" s="200">
        <v>17854646</v>
      </c>
      <c r="D26" s="200">
        <v>17854646</v>
      </c>
      <c r="F26" s="200">
        <v>114790.94</v>
      </c>
      <c r="H26" s="221">
        <v>0.64291915952856205</v>
      </c>
      <c r="J26" s="200">
        <v>1354199.26</v>
      </c>
      <c r="L26" s="221">
        <v>8.0151708291184409</v>
      </c>
      <c r="N26" s="200">
        <v>6146887.1000000006</v>
      </c>
      <c r="P26" s="221">
        <v>34.427381534195639</v>
      </c>
      <c r="R26" s="200">
        <v>6975759.4699999997</v>
      </c>
      <c r="T26" s="221">
        <v>41.287796756653606</v>
      </c>
    </row>
    <row r="27" spans="1:20" ht="12" customHeight="1" x14ac:dyDescent="0.2">
      <c r="A27" s="222" t="s">
        <v>24</v>
      </c>
      <c r="B27" s="200">
        <v>5798431</v>
      </c>
      <c r="D27" s="200">
        <v>5863138.5300000003</v>
      </c>
      <c r="F27" s="200">
        <v>108302.93000000001</v>
      </c>
      <c r="H27" s="221">
        <v>1.8471835424976732</v>
      </c>
      <c r="J27" s="200">
        <v>107256.46</v>
      </c>
      <c r="L27" s="221">
        <v>3.207867201351577</v>
      </c>
      <c r="N27" s="200">
        <v>1051788.75</v>
      </c>
      <c r="P27" s="221">
        <v>17.939005613090981</v>
      </c>
      <c r="R27" s="200">
        <v>658681.99</v>
      </c>
      <c r="T27" s="221">
        <v>19.700112719009997</v>
      </c>
    </row>
    <row r="28" spans="1:20" ht="12" customHeight="1" x14ac:dyDescent="0.2">
      <c r="A28" s="222" t="s">
        <v>25</v>
      </c>
      <c r="B28" s="200">
        <v>16901205</v>
      </c>
      <c r="D28" s="200">
        <v>16931710.190000001</v>
      </c>
      <c r="F28" s="200">
        <v>1340813.8400000001</v>
      </c>
      <c r="H28" s="221">
        <v>7.9189510389322351</v>
      </c>
      <c r="J28" s="200">
        <v>1291502.52</v>
      </c>
      <c r="L28" s="221">
        <v>7.9011791860766669</v>
      </c>
      <c r="N28" s="200">
        <v>7329194.0600000005</v>
      </c>
      <c r="P28" s="221">
        <v>43.286791338589531</v>
      </c>
      <c r="R28" s="200">
        <v>6488786.79</v>
      </c>
      <c r="T28" s="221">
        <v>39.69722577702538</v>
      </c>
    </row>
    <row r="29" spans="1:20" ht="12" customHeight="1" x14ac:dyDescent="0.2">
      <c r="A29" s="222" t="s">
        <v>26</v>
      </c>
      <c r="B29" s="200">
        <v>1123082</v>
      </c>
      <c r="D29" s="200">
        <v>1120582</v>
      </c>
      <c r="F29" s="200">
        <v>87809</v>
      </c>
      <c r="H29" s="221">
        <v>7.8360173552671748</v>
      </c>
      <c r="J29" s="200">
        <v>82690.070000000007</v>
      </c>
      <c r="L29" s="221">
        <v>8.7190494567601302</v>
      </c>
      <c r="N29" s="200">
        <v>356980.5</v>
      </c>
      <c r="P29" s="221">
        <v>31.856704819459889</v>
      </c>
      <c r="R29" s="200">
        <v>392968.17</v>
      </c>
      <c r="T29" s="221">
        <v>41.435554585484361</v>
      </c>
    </row>
    <row r="30" spans="1:20" ht="12" customHeight="1" x14ac:dyDescent="0.2">
      <c r="A30" s="222" t="s">
        <v>27</v>
      </c>
      <c r="B30" s="200">
        <v>166003191</v>
      </c>
      <c r="D30" s="200">
        <v>165942345</v>
      </c>
      <c r="F30" s="200">
        <v>15725141.91</v>
      </c>
      <c r="H30" s="221">
        <v>9.4762683448880995</v>
      </c>
      <c r="J30" s="200">
        <v>15286857.210000001</v>
      </c>
      <c r="L30" s="221">
        <v>9.6404669114496517</v>
      </c>
      <c r="N30" s="200">
        <v>53030707.560000002</v>
      </c>
      <c r="P30" s="221">
        <v>31.957308762871833</v>
      </c>
      <c r="R30" s="200">
        <v>52516625.060000002</v>
      </c>
      <c r="T30" s="221">
        <v>33.118958281414962</v>
      </c>
    </row>
    <row r="31" spans="1:20" ht="12" customHeight="1" x14ac:dyDescent="0.2">
      <c r="A31" s="222" t="s">
        <v>28</v>
      </c>
      <c r="B31" s="200">
        <v>1710725</v>
      </c>
      <c r="D31" s="200">
        <v>1710725</v>
      </c>
      <c r="F31" s="200">
        <v>0</v>
      </c>
      <c r="H31" s="221">
        <v>0</v>
      </c>
      <c r="J31" s="200">
        <v>0</v>
      </c>
      <c r="L31" s="221">
        <v>0</v>
      </c>
      <c r="N31" s="200">
        <v>0</v>
      </c>
      <c r="P31" s="221">
        <v>0</v>
      </c>
      <c r="R31" s="200">
        <v>0</v>
      </c>
      <c r="T31" s="221">
        <v>0</v>
      </c>
    </row>
    <row r="32" spans="1:20" ht="12" customHeight="1" x14ac:dyDescent="0.2">
      <c r="A32" s="222" t="s">
        <v>132</v>
      </c>
      <c r="B32" s="200">
        <v>2014250</v>
      </c>
      <c r="D32" s="200">
        <v>1976750</v>
      </c>
      <c r="F32" s="200">
        <v>0</v>
      </c>
      <c r="H32" s="221">
        <v>0</v>
      </c>
      <c r="J32" s="200">
        <v>0</v>
      </c>
      <c r="L32" s="221">
        <v>0</v>
      </c>
      <c r="N32" s="200">
        <v>0</v>
      </c>
      <c r="P32" s="221">
        <v>0</v>
      </c>
      <c r="R32" s="200">
        <v>0</v>
      </c>
      <c r="T32" s="221">
        <v>0</v>
      </c>
    </row>
    <row r="33" spans="1:20" ht="9" customHeight="1" x14ac:dyDescent="0.2"/>
    <row r="34" spans="1:20" ht="11.25" customHeight="1" thickBot="1" x14ac:dyDescent="0.25">
      <c r="A34" s="220" t="s">
        <v>30</v>
      </c>
      <c r="B34" s="219">
        <v>800144877</v>
      </c>
      <c r="D34" s="219">
        <v>800144877</v>
      </c>
      <c r="F34" s="219">
        <v>71715226.290000007</v>
      </c>
      <c r="H34" s="218">
        <v>8.9627801603733825</v>
      </c>
      <c r="J34" s="219">
        <v>70010968.560000002</v>
      </c>
      <c r="L34" s="218">
        <v>9.1604833520200817</v>
      </c>
      <c r="N34" s="219">
        <v>264876748.93000001</v>
      </c>
      <c r="P34" s="218">
        <v>33.103598678667787</v>
      </c>
      <c r="R34" s="219">
        <v>252143643.50999999</v>
      </c>
      <c r="T34" s="218">
        <v>32.991368298405398</v>
      </c>
    </row>
    <row r="35" spans="1:20" ht="22.5" customHeight="1" thickTop="1" x14ac:dyDescent="0.2"/>
  </sheetData>
  <mergeCells count="9">
    <mergeCell ref="A1:U5"/>
    <mergeCell ref="F7:L7"/>
    <mergeCell ref="N7:T7"/>
    <mergeCell ref="B8:B9"/>
    <mergeCell ref="D8:D9"/>
    <mergeCell ref="F8:H8"/>
    <mergeCell ref="J8:L8"/>
    <mergeCell ref="N8:P8"/>
    <mergeCell ref="R8:T8"/>
  </mergeCells>
  <pageMargins left="0.25" right="0.25" top="0.25" bottom="0.3" header="0.25" footer="0.1"/>
  <pageSetup scale="95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workbookViewId="0">
      <selection activeCell="F24" sqref="F24"/>
    </sheetView>
  </sheetViews>
  <sheetFormatPr defaultColWidth="6.85546875" defaultRowHeight="12.75" x14ac:dyDescent="0.2"/>
  <cols>
    <col min="1" max="1" width="1.28515625" customWidth="1"/>
    <col min="2" max="2" width="31.42578125" customWidth="1"/>
    <col min="3" max="4" width="12.5703125" bestFit="1" customWidth="1"/>
    <col min="5" max="5" width="1.7109375" customWidth="1"/>
    <col min="6" max="6" width="12.5703125" bestFit="1" customWidth="1"/>
    <col min="7" max="7" width="7" bestFit="1" customWidth="1"/>
    <col min="8" max="8" width="12.5703125" bestFit="1" customWidth="1"/>
    <col min="9" max="9" width="8.5703125" bestFit="1" customWidth="1"/>
    <col min="10" max="10" width="1.7109375" customWidth="1"/>
    <col min="11" max="11" width="12.5703125" bestFit="1" customWidth="1"/>
    <col min="12" max="12" width="7" bestFit="1" customWidth="1"/>
    <col min="13" max="13" width="12.5703125" bestFit="1" customWidth="1"/>
    <col min="14" max="14" width="8.5703125" customWidth="1"/>
    <col min="15" max="15" width="1.7109375" customWidth="1"/>
  </cols>
  <sheetData>
    <row r="1" spans="1:15" ht="10.5" customHeight="1" x14ac:dyDescent="0.2">
      <c r="A1" s="214" t="s">
        <v>141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0.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0.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0.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6.5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6" customHeight="1" x14ac:dyDescent="0.2"/>
    <row r="7" spans="1:15" ht="15.75" customHeight="1" x14ac:dyDescent="0.2">
      <c r="F7" s="212" t="s">
        <v>140</v>
      </c>
      <c r="G7" s="212"/>
      <c r="H7" s="212"/>
      <c r="I7" s="212"/>
      <c r="K7" s="212" t="s">
        <v>139</v>
      </c>
      <c r="L7" s="212"/>
      <c r="M7" s="212"/>
      <c r="N7" s="212"/>
    </row>
    <row r="8" spans="1:15" ht="12" customHeight="1" x14ac:dyDescent="0.2">
      <c r="C8" s="239" t="s">
        <v>138</v>
      </c>
      <c r="D8" s="239" t="s">
        <v>137</v>
      </c>
      <c r="F8" s="238" t="s">
        <v>136</v>
      </c>
      <c r="G8" s="238"/>
      <c r="H8" s="238" t="s">
        <v>135</v>
      </c>
      <c r="I8" s="238"/>
      <c r="K8" s="238" t="s">
        <v>136</v>
      </c>
      <c r="L8" s="238"/>
      <c r="M8" s="238" t="s">
        <v>135</v>
      </c>
      <c r="N8" s="238"/>
    </row>
    <row r="9" spans="1:15" ht="14.25" customHeight="1" x14ac:dyDescent="0.2">
      <c r="C9" s="237"/>
      <c r="D9" s="237"/>
      <c r="F9" s="236" t="s">
        <v>3</v>
      </c>
      <c r="G9" s="236" t="s">
        <v>4</v>
      </c>
      <c r="H9" s="236" t="s">
        <v>3</v>
      </c>
      <c r="I9" s="236" t="s">
        <v>4</v>
      </c>
      <c r="K9" s="236" t="s">
        <v>134</v>
      </c>
      <c r="L9" s="236" t="s">
        <v>5</v>
      </c>
      <c r="M9" s="236" t="s">
        <v>133</v>
      </c>
      <c r="N9" s="236" t="s">
        <v>5</v>
      </c>
    </row>
    <row r="10" spans="1:15" ht="12" customHeight="1" x14ac:dyDescent="0.2">
      <c r="A10" s="211" t="s">
        <v>9</v>
      </c>
      <c r="B10" s="211"/>
    </row>
    <row r="11" spans="1:15" x14ac:dyDescent="0.2">
      <c r="A11" s="234" t="s">
        <v>10</v>
      </c>
      <c r="B11" s="234"/>
    </row>
    <row r="12" spans="1:15" ht="0.75" customHeight="1" x14ac:dyDescent="0.2"/>
    <row r="13" spans="1:15" ht="11.25" customHeight="1" x14ac:dyDescent="0.2">
      <c r="B13" s="234" t="s">
        <v>181</v>
      </c>
      <c r="C13" s="207">
        <v>391854373</v>
      </c>
      <c r="D13" s="207">
        <v>391854373</v>
      </c>
      <c r="F13" s="207">
        <v>142196021.87</v>
      </c>
      <c r="G13" s="235">
        <v>36.287976265611313</v>
      </c>
      <c r="H13" s="207">
        <v>115472296.69</v>
      </c>
      <c r="I13" s="235">
        <v>31.12513236577329</v>
      </c>
      <c r="K13" s="207">
        <v>361790504.49000001</v>
      </c>
      <c r="L13" s="235">
        <v>92.327795583896673</v>
      </c>
      <c r="M13" s="207">
        <v>332801075.31999999</v>
      </c>
      <c r="N13" s="235">
        <v>89.705304369370339</v>
      </c>
    </row>
    <row r="14" spans="1:15" ht="12" customHeight="1" x14ac:dyDescent="0.2">
      <c r="B14" s="234"/>
    </row>
    <row r="15" spans="1:15" ht="0.75" customHeight="1" x14ac:dyDescent="0.2"/>
    <row r="16" spans="1:15" ht="11.25" customHeight="1" x14ac:dyDescent="0.2">
      <c r="B16" s="234" t="s">
        <v>180</v>
      </c>
      <c r="C16" s="207">
        <v>5000000</v>
      </c>
      <c r="D16" s="207">
        <v>5000000</v>
      </c>
      <c r="F16" s="207">
        <v>319134.10000000003</v>
      </c>
      <c r="G16" s="235">
        <v>6.382682</v>
      </c>
      <c r="H16" s="207">
        <v>328323.45999999996</v>
      </c>
      <c r="I16" s="235">
        <v>6.5664692000000002</v>
      </c>
      <c r="K16" s="207">
        <v>1326403.6000000001</v>
      </c>
      <c r="L16" s="235">
        <v>26.528072000000002</v>
      </c>
      <c r="M16" s="207">
        <v>978618.76</v>
      </c>
      <c r="N16" s="235">
        <v>19.572375200000003</v>
      </c>
    </row>
    <row r="17" spans="1:14" ht="12" customHeight="1" x14ac:dyDescent="0.2">
      <c r="B17" s="234"/>
    </row>
    <row r="18" spans="1:14" ht="0.75" customHeight="1" x14ac:dyDescent="0.2"/>
    <row r="19" spans="1:14" ht="11.25" customHeight="1" x14ac:dyDescent="0.2">
      <c r="B19" s="234" t="s">
        <v>179</v>
      </c>
      <c r="C19" s="207">
        <v>150000</v>
      </c>
      <c r="D19" s="207">
        <v>150000</v>
      </c>
      <c r="F19" s="207">
        <v>17669.93</v>
      </c>
      <c r="G19" s="235">
        <v>11.779953333333333</v>
      </c>
      <c r="H19" s="207">
        <v>24622.46</v>
      </c>
      <c r="I19" s="235">
        <v>16.414973333333336</v>
      </c>
      <c r="K19" s="207">
        <v>38031.800000000003</v>
      </c>
      <c r="L19" s="235">
        <v>25.354533333333336</v>
      </c>
      <c r="M19" s="207">
        <v>53518.68</v>
      </c>
      <c r="N19" s="235">
        <v>35.679119999999998</v>
      </c>
    </row>
    <row r="20" spans="1:14" ht="12" customHeight="1" x14ac:dyDescent="0.2">
      <c r="B20" s="234"/>
    </row>
    <row r="21" spans="1:14" ht="0.75" customHeight="1" x14ac:dyDescent="0.2"/>
    <row r="22" spans="1:14" ht="11.25" customHeight="1" x14ac:dyDescent="0.2">
      <c r="B22" s="234" t="s">
        <v>21</v>
      </c>
      <c r="C22" s="207">
        <v>2500000</v>
      </c>
      <c r="D22" s="207">
        <v>2500000</v>
      </c>
      <c r="F22" s="207">
        <v>3674.25</v>
      </c>
      <c r="G22" s="235">
        <v>0.14696999999999999</v>
      </c>
      <c r="H22" s="207">
        <v>48488.39</v>
      </c>
      <c r="I22" s="235">
        <v>3.0305243750000002</v>
      </c>
      <c r="K22" s="207">
        <v>2034006.54</v>
      </c>
      <c r="L22" s="235">
        <v>81.360261600000001</v>
      </c>
      <c r="M22" s="207">
        <v>1599420.6300000001</v>
      </c>
      <c r="N22" s="235">
        <v>99.963789375000019</v>
      </c>
    </row>
    <row r="23" spans="1:14" ht="12" customHeight="1" x14ac:dyDescent="0.2">
      <c r="B23" s="234"/>
    </row>
    <row r="24" spans="1:14" ht="0.75" customHeight="1" x14ac:dyDescent="0.2"/>
    <row r="25" spans="1:14" ht="11.25" customHeight="1" x14ac:dyDescent="0.2">
      <c r="B25" s="233" t="s">
        <v>178</v>
      </c>
      <c r="C25" s="207">
        <v>3770036</v>
      </c>
      <c r="D25" s="207">
        <v>3770036</v>
      </c>
      <c r="F25" s="207">
        <v>52123.590000000004</v>
      </c>
      <c r="G25" s="235">
        <v>1.3825753918530221</v>
      </c>
      <c r="H25" s="207">
        <v>41001.410000000003</v>
      </c>
      <c r="I25" s="235">
        <v>3.5565475958131332</v>
      </c>
      <c r="K25" s="207">
        <v>800152.09</v>
      </c>
      <c r="L25" s="235">
        <v>21.223990699293058</v>
      </c>
      <c r="M25" s="207">
        <v>881459.95000000007</v>
      </c>
      <c r="N25" s="235">
        <v>76.45966970350689</v>
      </c>
    </row>
    <row r="26" spans="1:14" ht="12" customHeight="1" x14ac:dyDescent="0.2">
      <c r="B26" s="233"/>
    </row>
    <row r="27" spans="1:14" ht="5.25" customHeight="1" x14ac:dyDescent="0.2"/>
    <row r="28" spans="1:14" ht="12" customHeight="1" thickBot="1" x14ac:dyDescent="0.25">
      <c r="A28" s="233" t="s">
        <v>142</v>
      </c>
      <c r="B28" s="233"/>
      <c r="C28" s="232">
        <v>403274409</v>
      </c>
      <c r="D28" s="232">
        <v>403274409</v>
      </c>
      <c r="F28" s="232">
        <v>142588623.74000001</v>
      </c>
      <c r="G28" s="231">
        <v>35.35771686916042</v>
      </c>
      <c r="H28" s="232">
        <v>115914732.41</v>
      </c>
      <c r="I28" s="231">
        <v>30.115811263241209</v>
      </c>
      <c r="K28" s="232">
        <v>365989098.51999998</v>
      </c>
      <c r="L28" s="231">
        <v>90.754357418201565</v>
      </c>
      <c r="M28" s="232">
        <v>336314093.34000003</v>
      </c>
      <c r="N28" s="231">
        <v>87.377778040936491</v>
      </c>
    </row>
    <row r="29" spans="1:14" ht="7.5" customHeight="1" thickTop="1" x14ac:dyDescent="0.2"/>
    <row r="30" spans="1:14" x14ac:dyDescent="0.2">
      <c r="A30" s="234" t="s">
        <v>11</v>
      </c>
      <c r="B30" s="234"/>
    </row>
    <row r="31" spans="1:14" ht="0.75" customHeight="1" x14ac:dyDescent="0.2"/>
    <row r="32" spans="1:14" ht="11.25" customHeight="1" x14ac:dyDescent="0.2">
      <c r="B32" s="234" t="s">
        <v>177</v>
      </c>
      <c r="C32" s="207">
        <v>496600408</v>
      </c>
      <c r="D32" s="207">
        <v>496600408</v>
      </c>
      <c r="F32" s="207">
        <v>46340352</v>
      </c>
      <c r="G32" s="235">
        <v>9.331517101774109</v>
      </c>
      <c r="H32" s="207">
        <v>44642309</v>
      </c>
      <c r="I32" s="235">
        <v>9.1809962286360633</v>
      </c>
      <c r="K32" s="207">
        <v>166975088</v>
      </c>
      <c r="L32" s="235">
        <v>33.62363085291706</v>
      </c>
      <c r="M32" s="207">
        <v>160367624</v>
      </c>
      <c r="N32" s="235">
        <v>32.980698895734228</v>
      </c>
    </row>
    <row r="33" spans="1:14" ht="12" customHeight="1" x14ac:dyDescent="0.2">
      <c r="B33" s="234"/>
    </row>
    <row r="34" spans="1:14" ht="0.75" customHeight="1" x14ac:dyDescent="0.2"/>
    <row r="35" spans="1:14" ht="11.25" customHeight="1" x14ac:dyDescent="0.2">
      <c r="B35" s="234" t="s">
        <v>176</v>
      </c>
      <c r="C35" s="207">
        <v>-98326947</v>
      </c>
      <c r="D35" s="207">
        <v>-98326947</v>
      </c>
      <c r="F35" s="207">
        <v>-8160175</v>
      </c>
      <c r="G35" s="235">
        <v>8.2990220371634233</v>
      </c>
      <c r="H35" s="207">
        <v>-8662949</v>
      </c>
      <c r="I35" s="235">
        <v>7.8322106209650553</v>
      </c>
      <c r="K35" s="207">
        <v>-40801021</v>
      </c>
      <c r="L35" s="235">
        <v>41.495258670036812</v>
      </c>
      <c r="M35" s="207">
        <v>-43314861</v>
      </c>
      <c r="N35" s="235">
        <v>39.161157980939869</v>
      </c>
    </row>
    <row r="36" spans="1:14" ht="12" customHeight="1" x14ac:dyDescent="0.2">
      <c r="B36" s="234"/>
    </row>
    <row r="37" spans="1:14" ht="0.75" customHeight="1" x14ac:dyDescent="0.2"/>
    <row r="38" spans="1:14" ht="11.25" customHeight="1" x14ac:dyDescent="0.2">
      <c r="B38" s="234" t="s">
        <v>175</v>
      </c>
      <c r="C38" s="207">
        <v>0</v>
      </c>
      <c r="D38" s="207">
        <v>0</v>
      </c>
      <c r="F38" s="207">
        <v>0</v>
      </c>
      <c r="G38" s="235">
        <v>0</v>
      </c>
      <c r="H38" s="207">
        <v>0</v>
      </c>
      <c r="I38" s="235">
        <v>0</v>
      </c>
      <c r="K38" s="207">
        <v>875530.25</v>
      </c>
      <c r="L38" s="235">
        <v>0</v>
      </c>
      <c r="M38" s="207">
        <v>675319.64</v>
      </c>
      <c r="N38" s="235">
        <v>18.082028384183598</v>
      </c>
    </row>
    <row r="39" spans="1:14" ht="12" customHeight="1" x14ac:dyDescent="0.2">
      <c r="B39" s="234"/>
    </row>
    <row r="40" spans="1:14" ht="5.25" customHeight="1" x14ac:dyDescent="0.2"/>
    <row r="41" spans="1:14" ht="12" customHeight="1" thickBot="1" x14ac:dyDescent="0.25">
      <c r="A41" s="233" t="s">
        <v>142</v>
      </c>
      <c r="B41" s="233"/>
      <c r="C41" s="232">
        <v>398273461</v>
      </c>
      <c r="D41" s="232">
        <v>398273461</v>
      </c>
      <c r="F41" s="232">
        <v>38180177</v>
      </c>
      <c r="G41" s="231">
        <v>9.5864225811420578</v>
      </c>
      <c r="H41" s="232">
        <v>35979360</v>
      </c>
      <c r="I41" s="231">
        <v>9.4838520957836856</v>
      </c>
      <c r="K41" s="232">
        <v>127049597.25</v>
      </c>
      <c r="L41" s="231">
        <v>31.900091191363614</v>
      </c>
      <c r="M41" s="232">
        <v>117728082.64</v>
      </c>
      <c r="N41" s="231">
        <v>31.032117393915826</v>
      </c>
    </row>
    <row r="42" spans="1:14" ht="7.5" customHeight="1" thickTop="1" x14ac:dyDescent="0.2"/>
    <row r="43" spans="1:14" ht="9" customHeight="1" x14ac:dyDescent="0.2"/>
    <row r="44" spans="1:14" ht="11.25" customHeight="1" thickBot="1" x14ac:dyDescent="0.25">
      <c r="A44" s="211" t="s">
        <v>12</v>
      </c>
      <c r="B44" s="211"/>
      <c r="C44" s="230">
        <v>801547870</v>
      </c>
      <c r="D44" s="230">
        <v>801547870</v>
      </c>
      <c r="F44" s="230">
        <v>180768800.74000001</v>
      </c>
      <c r="G44" s="229">
        <v>22.552464738007476</v>
      </c>
      <c r="H44" s="230">
        <v>151894092.41</v>
      </c>
      <c r="I44" s="229">
        <v>19.874361595205521</v>
      </c>
      <c r="K44" s="230">
        <v>493038695.76999998</v>
      </c>
      <c r="L44" s="229">
        <v>61.510823523241356</v>
      </c>
      <c r="M44" s="230">
        <v>454042175.98000002</v>
      </c>
      <c r="N44" s="229">
        <v>59.40848812304678</v>
      </c>
    </row>
    <row r="45" spans="1:14" ht="6.75" customHeight="1" thickTop="1" x14ac:dyDescent="0.2"/>
    <row r="46" spans="1:14" ht="12" customHeight="1" x14ac:dyDescent="0.2">
      <c r="A46" s="211" t="s">
        <v>13</v>
      </c>
      <c r="B46" s="211"/>
    </row>
    <row r="47" spans="1:14" x14ac:dyDescent="0.2">
      <c r="A47" s="234" t="s">
        <v>14</v>
      </c>
      <c r="B47" s="234"/>
    </row>
    <row r="48" spans="1:14" ht="0.75" customHeight="1" x14ac:dyDescent="0.2"/>
    <row r="49" spans="1:14" ht="11.25" customHeight="1" x14ac:dyDescent="0.2">
      <c r="B49" s="234" t="s">
        <v>152</v>
      </c>
      <c r="C49" s="207">
        <v>357005311</v>
      </c>
      <c r="D49" s="207">
        <v>356021814</v>
      </c>
      <c r="F49" s="207">
        <v>29127126.440000001</v>
      </c>
      <c r="G49" s="235">
        <v>8.1812757799161151</v>
      </c>
      <c r="H49" s="207">
        <v>27925273.710000001</v>
      </c>
      <c r="I49" s="235">
        <v>8.2910308185292259</v>
      </c>
      <c r="K49" s="207">
        <v>89808886.189999998</v>
      </c>
      <c r="L49" s="235">
        <v>25.225669511924906</v>
      </c>
      <c r="M49" s="207">
        <v>86862421.609999999</v>
      </c>
      <c r="N49" s="235">
        <v>25.789506023093836</v>
      </c>
    </row>
    <row r="50" spans="1:14" ht="12" customHeight="1" x14ac:dyDescent="0.2">
      <c r="B50" s="234"/>
    </row>
    <row r="51" spans="1:14" ht="0.75" customHeight="1" x14ac:dyDescent="0.2"/>
    <row r="52" spans="1:14" ht="11.25" customHeight="1" x14ac:dyDescent="0.2">
      <c r="B52" s="234" t="s">
        <v>161</v>
      </c>
      <c r="C52" s="207">
        <v>18157948</v>
      </c>
      <c r="D52" s="207">
        <v>18457167.010000002</v>
      </c>
      <c r="F52" s="207">
        <v>618861.51</v>
      </c>
      <c r="G52" s="235">
        <v>3.3529604498063215</v>
      </c>
      <c r="H52" s="207">
        <v>1343539.17</v>
      </c>
      <c r="I52" s="235">
        <v>7.8839969054486163</v>
      </c>
      <c r="K52" s="207">
        <v>9806876.1500000004</v>
      </c>
      <c r="L52" s="235">
        <v>53.133160385267601</v>
      </c>
      <c r="M52" s="207">
        <v>6991702.7199999997</v>
      </c>
      <c r="N52" s="235">
        <v>41.027879081706772</v>
      </c>
    </row>
    <row r="53" spans="1:14" ht="12" customHeight="1" x14ac:dyDescent="0.2">
      <c r="B53" s="234"/>
    </row>
    <row r="54" spans="1:14" ht="0.75" customHeight="1" x14ac:dyDescent="0.2"/>
    <row r="55" spans="1:14" ht="11.25" customHeight="1" x14ac:dyDescent="0.2">
      <c r="B55" s="233" t="s">
        <v>162</v>
      </c>
      <c r="C55" s="207">
        <v>6703448</v>
      </c>
      <c r="D55" s="207">
        <v>7886500</v>
      </c>
      <c r="F55" s="207">
        <v>195358.73</v>
      </c>
      <c r="G55" s="235">
        <v>2.4771283839472522</v>
      </c>
      <c r="H55" s="207">
        <v>182406.59</v>
      </c>
      <c r="I55" s="235">
        <v>1.7448349013450124</v>
      </c>
      <c r="K55" s="207">
        <v>4335341.9800000004</v>
      </c>
      <c r="L55" s="235">
        <v>54.971685538578583</v>
      </c>
      <c r="M55" s="207">
        <v>2373775.3599999999</v>
      </c>
      <c r="N55" s="235">
        <v>22.706669183831686</v>
      </c>
    </row>
    <row r="56" spans="1:14" ht="12" customHeight="1" x14ac:dyDescent="0.2">
      <c r="B56" s="233"/>
    </row>
    <row r="57" spans="1:14" ht="0.75" customHeight="1" x14ac:dyDescent="0.2"/>
    <row r="58" spans="1:14" ht="11.25" customHeight="1" x14ac:dyDescent="0.2">
      <c r="B58" s="234" t="s">
        <v>157</v>
      </c>
      <c r="C58" s="207">
        <v>0</v>
      </c>
      <c r="D58" s="207">
        <v>0</v>
      </c>
      <c r="F58" s="207">
        <v>5512017.4100000001</v>
      </c>
      <c r="G58" s="235">
        <v>0</v>
      </c>
      <c r="H58" s="207">
        <v>5248269.55</v>
      </c>
      <c r="I58" s="235">
        <v>0</v>
      </c>
      <c r="K58" s="207">
        <v>16310363.450000001</v>
      </c>
      <c r="L58" s="235">
        <v>0</v>
      </c>
      <c r="M58" s="207">
        <v>15703349.77</v>
      </c>
      <c r="N58" s="235">
        <v>0</v>
      </c>
    </row>
    <row r="59" spans="1:14" ht="12" customHeight="1" x14ac:dyDescent="0.2">
      <c r="B59" s="234"/>
    </row>
    <row r="60" spans="1:14" ht="5.25" customHeight="1" x14ac:dyDescent="0.2"/>
    <row r="61" spans="1:14" ht="12" customHeight="1" thickBot="1" x14ac:dyDescent="0.25">
      <c r="A61" s="233" t="s">
        <v>142</v>
      </c>
      <c r="B61" s="233"/>
      <c r="C61" s="232">
        <v>381866707</v>
      </c>
      <c r="D61" s="232">
        <v>382365481.00999999</v>
      </c>
      <c r="F61" s="232">
        <v>35453364.090000004</v>
      </c>
      <c r="G61" s="231">
        <v>9.2721142076820442</v>
      </c>
      <c r="H61" s="232">
        <v>34699489.020000003</v>
      </c>
      <c r="I61" s="231">
        <v>9.5247545883990004</v>
      </c>
      <c r="K61" s="232">
        <v>120261467.77</v>
      </c>
      <c r="L61" s="231">
        <v>31.451967748849903</v>
      </c>
      <c r="M61" s="232">
        <v>111931249.46000001</v>
      </c>
      <c r="N61" s="231">
        <v>30.724304939040511</v>
      </c>
    </row>
    <row r="62" spans="1:14" ht="7.5" customHeight="1" thickTop="1" x14ac:dyDescent="0.2"/>
    <row r="63" spans="1:14" x14ac:dyDescent="0.2">
      <c r="A63" s="234" t="s">
        <v>15</v>
      </c>
      <c r="B63" s="234"/>
    </row>
    <row r="64" spans="1:14" ht="0.75" customHeight="1" x14ac:dyDescent="0.2"/>
    <row r="65" spans="1:14" ht="11.25" customHeight="1" x14ac:dyDescent="0.2">
      <c r="B65" s="234" t="s">
        <v>174</v>
      </c>
      <c r="C65" s="207">
        <v>29095143</v>
      </c>
      <c r="D65" s="207">
        <v>29095143</v>
      </c>
      <c r="F65" s="207">
        <v>2513850.4</v>
      </c>
      <c r="G65" s="235">
        <v>8.6401032639708966</v>
      </c>
      <c r="H65" s="207">
        <v>2101172.0699999998</v>
      </c>
      <c r="I65" s="235">
        <v>7.9101700758113225</v>
      </c>
      <c r="K65" s="207">
        <v>12764877.439999999</v>
      </c>
      <c r="L65" s="235">
        <v>43.872880913491308</v>
      </c>
      <c r="M65" s="207">
        <v>10523572.1</v>
      </c>
      <c r="N65" s="235">
        <v>39.61752885667422</v>
      </c>
    </row>
    <row r="66" spans="1:14" ht="12" customHeight="1" x14ac:dyDescent="0.2">
      <c r="B66" s="234"/>
    </row>
    <row r="67" spans="1:14" ht="5.25" customHeight="1" x14ac:dyDescent="0.2"/>
    <row r="68" spans="1:14" ht="12" customHeight="1" thickBot="1" x14ac:dyDescent="0.25">
      <c r="A68" s="233" t="s">
        <v>142</v>
      </c>
      <c r="B68" s="233"/>
      <c r="C68" s="232">
        <v>29095143</v>
      </c>
      <c r="D68" s="232">
        <v>29095143</v>
      </c>
      <c r="F68" s="232">
        <v>2513850.4</v>
      </c>
      <c r="G68" s="231">
        <v>8.6401032639708966</v>
      </c>
      <c r="H68" s="232">
        <v>2101172.0699999998</v>
      </c>
      <c r="I68" s="231">
        <v>7.9101700758113225</v>
      </c>
      <c r="K68" s="232">
        <v>12764877.439999999</v>
      </c>
      <c r="L68" s="231">
        <v>43.872880913491308</v>
      </c>
      <c r="M68" s="232">
        <v>10523572.1</v>
      </c>
      <c r="N68" s="231">
        <v>39.61752885667422</v>
      </c>
    </row>
    <row r="69" spans="1:14" ht="7.5" customHeight="1" thickTop="1" x14ac:dyDescent="0.2"/>
    <row r="70" spans="1:14" x14ac:dyDescent="0.2">
      <c r="A70" s="234" t="s">
        <v>16</v>
      </c>
      <c r="B70" s="234"/>
    </row>
    <row r="71" spans="1:14" ht="0.75" customHeight="1" x14ac:dyDescent="0.2"/>
    <row r="72" spans="1:14" ht="11.25" customHeight="1" x14ac:dyDescent="0.2">
      <c r="B72" s="234" t="s">
        <v>152</v>
      </c>
      <c r="C72" s="207">
        <v>26252946</v>
      </c>
      <c r="D72" s="207">
        <v>26216546</v>
      </c>
      <c r="F72" s="207">
        <v>2269787.58</v>
      </c>
      <c r="G72" s="235">
        <v>8.6578437144237075</v>
      </c>
      <c r="H72" s="207">
        <v>2159023.34</v>
      </c>
      <c r="I72" s="235">
        <v>8.5503121820275645</v>
      </c>
      <c r="K72" s="207">
        <v>7512215.7400000002</v>
      </c>
      <c r="L72" s="235">
        <v>28.654483088657063</v>
      </c>
      <c r="M72" s="207">
        <v>7151795.1699999999</v>
      </c>
      <c r="N72" s="235">
        <v>28.323029321867775</v>
      </c>
    </row>
    <row r="73" spans="1:14" ht="12" customHeight="1" x14ac:dyDescent="0.2">
      <c r="B73" s="234"/>
    </row>
    <row r="74" spans="1:14" ht="0.75" customHeight="1" x14ac:dyDescent="0.2"/>
    <row r="75" spans="1:14" ht="11.25" customHeight="1" x14ac:dyDescent="0.2">
      <c r="B75" s="233" t="s">
        <v>162</v>
      </c>
      <c r="C75" s="207">
        <v>612177</v>
      </c>
      <c r="D75" s="207">
        <v>548977</v>
      </c>
      <c r="F75" s="207">
        <v>119542.02</v>
      </c>
      <c r="G75" s="235">
        <v>21.775414999171186</v>
      </c>
      <c r="H75" s="207">
        <v>26839.91</v>
      </c>
      <c r="I75" s="235">
        <v>4.6419206270418725</v>
      </c>
      <c r="K75" s="207">
        <v>278022.49</v>
      </c>
      <c r="L75" s="235">
        <v>50.643740994613616</v>
      </c>
      <c r="M75" s="207">
        <v>51668.08</v>
      </c>
      <c r="N75" s="235">
        <v>8.9359139546909692</v>
      </c>
    </row>
    <row r="76" spans="1:14" ht="12" customHeight="1" x14ac:dyDescent="0.2">
      <c r="B76" s="233"/>
    </row>
    <row r="77" spans="1:14" ht="0.75" customHeight="1" x14ac:dyDescent="0.2"/>
    <row r="78" spans="1:14" ht="11.25" customHeight="1" x14ac:dyDescent="0.2">
      <c r="B78" s="234" t="s">
        <v>157</v>
      </c>
      <c r="C78" s="207">
        <v>0</v>
      </c>
      <c r="D78" s="207">
        <v>0</v>
      </c>
      <c r="F78" s="207">
        <v>363347.60000000003</v>
      </c>
      <c r="G78" s="235">
        <v>0</v>
      </c>
      <c r="H78" s="207">
        <v>352352.61</v>
      </c>
      <c r="I78" s="235">
        <v>0</v>
      </c>
      <c r="K78" s="207">
        <v>1069130.8500000001</v>
      </c>
      <c r="L78" s="235">
        <v>0</v>
      </c>
      <c r="M78" s="207">
        <v>1038272.5</v>
      </c>
      <c r="N78" s="235">
        <v>0</v>
      </c>
    </row>
    <row r="79" spans="1:14" ht="12" customHeight="1" x14ac:dyDescent="0.2">
      <c r="B79" s="234"/>
    </row>
    <row r="80" spans="1:14" ht="5.25" customHeight="1" x14ac:dyDescent="0.2"/>
    <row r="81" spans="1:14" ht="12" customHeight="1" thickBot="1" x14ac:dyDescent="0.25">
      <c r="A81" s="233" t="s">
        <v>142</v>
      </c>
      <c r="B81" s="233"/>
      <c r="C81" s="232">
        <v>26865123</v>
      </c>
      <c r="D81" s="232">
        <v>26765523</v>
      </c>
      <c r="F81" s="232">
        <v>2752677.2</v>
      </c>
      <c r="G81" s="231">
        <v>10.284414020230429</v>
      </c>
      <c r="H81" s="232">
        <v>2538215.86</v>
      </c>
      <c r="I81" s="231">
        <v>9.8269925068779251</v>
      </c>
      <c r="K81" s="232">
        <v>8859369.0800000001</v>
      </c>
      <c r="L81" s="231">
        <v>33.099928889863278</v>
      </c>
      <c r="M81" s="232">
        <v>8241735.75</v>
      </c>
      <c r="N81" s="231">
        <v>31.90882096959157</v>
      </c>
    </row>
    <row r="82" spans="1:14" ht="7.5" customHeight="1" thickTop="1" x14ac:dyDescent="0.2"/>
    <row r="83" spans="1:14" x14ac:dyDescent="0.2">
      <c r="A83" s="234" t="s">
        <v>17</v>
      </c>
      <c r="B83" s="234"/>
    </row>
    <row r="84" spans="1:14" ht="0.75" customHeight="1" x14ac:dyDescent="0.2"/>
    <row r="85" spans="1:14" ht="11.25" customHeight="1" x14ac:dyDescent="0.2">
      <c r="B85" s="234" t="s">
        <v>152</v>
      </c>
      <c r="C85" s="207">
        <v>8176446</v>
      </c>
      <c r="D85" s="207">
        <v>8231146</v>
      </c>
      <c r="F85" s="207">
        <v>816242.24</v>
      </c>
      <c r="G85" s="235">
        <v>9.9165078592944411</v>
      </c>
      <c r="H85" s="207">
        <v>670852.65</v>
      </c>
      <c r="I85" s="235">
        <v>8.8325684220172302</v>
      </c>
      <c r="K85" s="207">
        <v>2424507.14</v>
      </c>
      <c r="L85" s="235">
        <v>29.455280467628686</v>
      </c>
      <c r="M85" s="207">
        <v>2122363.11</v>
      </c>
      <c r="N85" s="235">
        <v>27.943420042300314</v>
      </c>
    </row>
    <row r="86" spans="1:14" ht="12" customHeight="1" x14ac:dyDescent="0.2">
      <c r="B86" s="234"/>
    </row>
    <row r="87" spans="1:14" ht="0.75" customHeight="1" x14ac:dyDescent="0.2"/>
    <row r="88" spans="1:14" ht="11.25" customHeight="1" x14ac:dyDescent="0.2">
      <c r="B88" s="233" t="s">
        <v>162</v>
      </c>
      <c r="C88" s="207">
        <v>512080</v>
      </c>
      <c r="D88" s="207">
        <v>475661</v>
      </c>
      <c r="F88" s="207">
        <v>-4579.6900000000005</v>
      </c>
      <c r="G88" s="235">
        <v>-0.96280544337248597</v>
      </c>
      <c r="H88" s="207">
        <v>3069.61</v>
      </c>
      <c r="I88" s="235">
        <v>0.9361649567540532</v>
      </c>
      <c r="K88" s="207">
        <v>-39826.1</v>
      </c>
      <c r="L88" s="235">
        <v>-8.3727907059859863</v>
      </c>
      <c r="M88" s="207">
        <v>145353.71</v>
      </c>
      <c r="N88" s="235">
        <v>44.329751869518013</v>
      </c>
    </row>
    <row r="89" spans="1:14" ht="12" customHeight="1" x14ac:dyDescent="0.2">
      <c r="B89" s="233"/>
    </row>
    <row r="90" spans="1:14" ht="0.75" customHeight="1" x14ac:dyDescent="0.2"/>
    <row r="91" spans="1:14" ht="11.25" customHeight="1" x14ac:dyDescent="0.2">
      <c r="B91" s="234" t="s">
        <v>157</v>
      </c>
      <c r="C91" s="207">
        <v>0</v>
      </c>
      <c r="D91" s="207">
        <v>0</v>
      </c>
      <c r="F91" s="207">
        <v>127459.28</v>
      </c>
      <c r="G91" s="235">
        <v>0</v>
      </c>
      <c r="H91" s="207">
        <v>117050.37</v>
      </c>
      <c r="I91" s="235">
        <v>0</v>
      </c>
      <c r="K91" s="207">
        <v>360471.58</v>
      </c>
      <c r="L91" s="235">
        <v>0</v>
      </c>
      <c r="M91" s="207">
        <v>343937.13</v>
      </c>
      <c r="N91" s="235">
        <v>0</v>
      </c>
    </row>
    <row r="92" spans="1:14" ht="12" customHeight="1" x14ac:dyDescent="0.2">
      <c r="B92" s="234"/>
    </row>
    <row r="93" spans="1:14" ht="5.25" customHeight="1" x14ac:dyDescent="0.2"/>
    <row r="94" spans="1:14" ht="12" customHeight="1" thickBot="1" x14ac:dyDescent="0.25">
      <c r="A94" s="233" t="s">
        <v>142</v>
      </c>
      <c r="B94" s="233"/>
      <c r="C94" s="232">
        <v>8688526</v>
      </c>
      <c r="D94" s="232">
        <v>8706807</v>
      </c>
      <c r="F94" s="232">
        <v>939121.83000000007</v>
      </c>
      <c r="G94" s="231">
        <v>10.78606462736569</v>
      </c>
      <c r="H94" s="232">
        <v>790972.63</v>
      </c>
      <c r="I94" s="231">
        <v>9.9831105419741846</v>
      </c>
      <c r="K94" s="232">
        <v>2745152.62</v>
      </c>
      <c r="L94" s="231">
        <v>31.528809815125111</v>
      </c>
      <c r="M94" s="232">
        <v>2611653.9500000002</v>
      </c>
      <c r="N94" s="231">
        <v>32.96249338012305</v>
      </c>
    </row>
    <row r="95" spans="1:14" ht="7.5" customHeight="1" thickTop="1" x14ac:dyDescent="0.2"/>
    <row r="96" spans="1:14" x14ac:dyDescent="0.2">
      <c r="A96" s="234" t="s">
        <v>18</v>
      </c>
      <c r="B96" s="234"/>
    </row>
    <row r="97" spans="1:14" ht="0.75" customHeight="1" x14ac:dyDescent="0.2"/>
    <row r="98" spans="1:14" ht="11.25" customHeight="1" x14ac:dyDescent="0.2">
      <c r="B98" s="234" t="s">
        <v>152</v>
      </c>
      <c r="C98" s="207">
        <v>5146811</v>
      </c>
      <c r="D98" s="207">
        <v>5146811</v>
      </c>
      <c r="F98" s="207">
        <v>473673.83</v>
      </c>
      <c r="G98" s="235">
        <v>9.2032489632900862</v>
      </c>
      <c r="H98" s="207">
        <v>430733.44</v>
      </c>
      <c r="I98" s="235">
        <v>8.0424275602883171</v>
      </c>
      <c r="K98" s="207">
        <v>2256505.2800000003</v>
      </c>
      <c r="L98" s="235">
        <v>43.842784978892752</v>
      </c>
      <c r="M98" s="207">
        <v>2203540.2800000003</v>
      </c>
      <c r="N98" s="235">
        <v>41.143341640893809</v>
      </c>
    </row>
    <row r="99" spans="1:14" ht="12" customHeight="1" x14ac:dyDescent="0.2">
      <c r="B99" s="234"/>
    </row>
    <row r="100" spans="1:14" ht="0.75" customHeight="1" x14ac:dyDescent="0.2"/>
    <row r="101" spans="1:14" ht="11.25" customHeight="1" x14ac:dyDescent="0.2">
      <c r="B101" s="234" t="s">
        <v>173</v>
      </c>
      <c r="C101" s="207">
        <v>3050000</v>
      </c>
      <c r="D101" s="207">
        <v>3050000</v>
      </c>
      <c r="F101" s="207">
        <v>557715</v>
      </c>
      <c r="G101" s="235">
        <v>18.285737704918034</v>
      </c>
      <c r="H101" s="207">
        <v>136704.51</v>
      </c>
      <c r="I101" s="235">
        <v>2.8186496907216489</v>
      </c>
      <c r="K101" s="207">
        <v>1369818.95</v>
      </c>
      <c r="L101" s="235">
        <v>44.912096721311485</v>
      </c>
      <c r="M101" s="207">
        <v>1866515.71</v>
      </c>
      <c r="N101" s="235">
        <v>38.484859999999998</v>
      </c>
    </row>
    <row r="102" spans="1:14" ht="12" customHeight="1" x14ac:dyDescent="0.2">
      <c r="B102" s="234"/>
    </row>
    <row r="103" spans="1:14" ht="0.75" customHeight="1" x14ac:dyDescent="0.2"/>
    <row r="104" spans="1:14" ht="11.25" customHeight="1" x14ac:dyDescent="0.2">
      <c r="B104" s="233" t="s">
        <v>172</v>
      </c>
      <c r="C104" s="207">
        <v>2791536</v>
      </c>
      <c r="D104" s="207">
        <v>2717352.27</v>
      </c>
      <c r="F104" s="207">
        <v>22887.260000000002</v>
      </c>
      <c r="G104" s="235">
        <v>0.84226326680861296</v>
      </c>
      <c r="H104" s="207">
        <v>2579.58</v>
      </c>
      <c r="I104" s="235">
        <v>9.9790714857697707E-2</v>
      </c>
      <c r="K104" s="207">
        <v>326956.40000000002</v>
      </c>
      <c r="L104" s="235">
        <v>12.032168357766878</v>
      </c>
      <c r="M104" s="207">
        <v>181539.4</v>
      </c>
      <c r="N104" s="235">
        <v>7.0228279413073169</v>
      </c>
    </row>
    <row r="105" spans="1:14" ht="12" customHeight="1" x14ac:dyDescent="0.2">
      <c r="B105" s="233"/>
    </row>
    <row r="106" spans="1:14" ht="0.75" customHeight="1" x14ac:dyDescent="0.2"/>
    <row r="107" spans="1:14" ht="11.25" customHeight="1" x14ac:dyDescent="0.2">
      <c r="B107" s="234" t="s">
        <v>157</v>
      </c>
      <c r="C107" s="207">
        <v>0</v>
      </c>
      <c r="D107" s="207">
        <v>0</v>
      </c>
      <c r="F107" s="207">
        <v>284.2</v>
      </c>
      <c r="G107" s="235">
        <v>0</v>
      </c>
      <c r="H107" s="207">
        <v>413.5</v>
      </c>
      <c r="I107" s="235">
        <v>0</v>
      </c>
      <c r="K107" s="207">
        <v>815.79</v>
      </c>
      <c r="L107" s="235">
        <v>0</v>
      </c>
      <c r="M107" s="207">
        <v>1265.79</v>
      </c>
      <c r="N107" s="235">
        <v>0</v>
      </c>
    </row>
    <row r="108" spans="1:14" ht="12" customHeight="1" x14ac:dyDescent="0.2">
      <c r="B108" s="234"/>
    </row>
    <row r="109" spans="1:14" ht="5.25" customHeight="1" x14ac:dyDescent="0.2"/>
    <row r="110" spans="1:14" ht="12" customHeight="1" thickBot="1" x14ac:dyDescent="0.25">
      <c r="A110" s="233" t="s">
        <v>142</v>
      </c>
      <c r="B110" s="233"/>
      <c r="C110" s="232">
        <v>10988347</v>
      </c>
      <c r="D110" s="232">
        <v>10914163.27</v>
      </c>
      <c r="F110" s="232">
        <v>1054560.29</v>
      </c>
      <c r="G110" s="231">
        <v>9.6623100086718789</v>
      </c>
      <c r="H110" s="232">
        <v>570431.03</v>
      </c>
      <c r="I110" s="231">
        <v>4.459713868314565</v>
      </c>
      <c r="K110" s="232">
        <v>3954096.42</v>
      </c>
      <c r="L110" s="231">
        <v>36.22903856375973</v>
      </c>
      <c r="M110" s="232">
        <v>4252861.18</v>
      </c>
      <c r="N110" s="231">
        <v>33.249495534039667</v>
      </c>
    </row>
    <row r="111" spans="1:14" ht="7.5" customHeight="1" thickTop="1" x14ac:dyDescent="0.2"/>
    <row r="112" spans="1:14" x14ac:dyDescent="0.2">
      <c r="A112" s="234" t="s">
        <v>19</v>
      </c>
      <c r="B112" s="234"/>
    </row>
    <row r="113" spans="2:14" ht="0.75" customHeight="1" x14ac:dyDescent="0.2"/>
    <row r="114" spans="2:14" ht="11.25" customHeight="1" x14ac:dyDescent="0.2">
      <c r="B114" s="234" t="s">
        <v>171</v>
      </c>
      <c r="C114" s="207">
        <v>4000</v>
      </c>
      <c r="D114" s="207">
        <v>4000</v>
      </c>
      <c r="F114" s="207">
        <v>0</v>
      </c>
      <c r="G114" s="235">
        <v>0</v>
      </c>
      <c r="H114" s="207">
        <v>0</v>
      </c>
      <c r="I114" s="235">
        <v>0</v>
      </c>
      <c r="K114" s="207">
        <v>0</v>
      </c>
      <c r="L114" s="235">
        <v>0</v>
      </c>
      <c r="M114" s="207">
        <v>0</v>
      </c>
      <c r="N114" s="235">
        <v>0</v>
      </c>
    </row>
    <row r="115" spans="2:14" ht="12" customHeight="1" x14ac:dyDescent="0.2">
      <c r="B115" s="234"/>
    </row>
    <row r="116" spans="2:14" ht="0.75" customHeight="1" x14ac:dyDescent="0.2"/>
    <row r="117" spans="2:14" ht="11.25" customHeight="1" x14ac:dyDescent="0.2">
      <c r="B117" s="234" t="s">
        <v>170</v>
      </c>
      <c r="C117" s="207">
        <v>4000</v>
      </c>
      <c r="D117" s="207">
        <v>4000</v>
      </c>
      <c r="F117" s="207">
        <v>0</v>
      </c>
      <c r="G117" s="235">
        <v>0</v>
      </c>
      <c r="H117" s="207">
        <v>0</v>
      </c>
      <c r="I117" s="235">
        <v>0</v>
      </c>
      <c r="K117" s="207">
        <v>1303.04</v>
      </c>
      <c r="L117" s="235">
        <v>32.576000000000001</v>
      </c>
      <c r="M117" s="207">
        <v>94.999999999999929</v>
      </c>
      <c r="N117" s="235">
        <v>2.3749999999999982</v>
      </c>
    </row>
    <row r="118" spans="2:14" ht="12" customHeight="1" x14ac:dyDescent="0.2">
      <c r="B118" s="234"/>
    </row>
    <row r="119" spans="2:14" ht="0.75" customHeight="1" x14ac:dyDescent="0.2"/>
    <row r="120" spans="2:14" ht="11.25" customHeight="1" x14ac:dyDescent="0.2">
      <c r="B120" s="234" t="s">
        <v>169</v>
      </c>
      <c r="C120" s="207">
        <v>4000</v>
      </c>
      <c r="D120" s="207">
        <v>4000</v>
      </c>
      <c r="F120" s="207">
        <v>0</v>
      </c>
      <c r="G120" s="235">
        <v>0</v>
      </c>
      <c r="H120" s="207">
        <v>0</v>
      </c>
      <c r="I120" s="235">
        <v>0</v>
      </c>
      <c r="K120" s="207">
        <v>1649.75</v>
      </c>
      <c r="L120" s="235">
        <v>41.243749999999999</v>
      </c>
      <c r="M120" s="207">
        <v>0</v>
      </c>
      <c r="N120" s="235">
        <v>0</v>
      </c>
    </row>
    <row r="121" spans="2:14" ht="12" customHeight="1" x14ac:dyDescent="0.2">
      <c r="B121" s="234"/>
    </row>
    <row r="122" spans="2:14" ht="0.75" customHeight="1" x14ac:dyDescent="0.2"/>
    <row r="123" spans="2:14" ht="11.25" customHeight="1" x14ac:dyDescent="0.2">
      <c r="B123" s="234" t="s">
        <v>168</v>
      </c>
      <c r="C123" s="207">
        <v>4000</v>
      </c>
      <c r="D123" s="207">
        <v>4000</v>
      </c>
      <c r="F123" s="207">
        <v>0</v>
      </c>
      <c r="G123" s="235">
        <v>0</v>
      </c>
      <c r="H123" s="207">
        <v>0</v>
      </c>
      <c r="I123" s="235">
        <v>0</v>
      </c>
      <c r="K123" s="207">
        <v>1351.82</v>
      </c>
      <c r="L123" s="235">
        <v>33.79549999999999</v>
      </c>
      <c r="M123" s="207">
        <v>0</v>
      </c>
      <c r="N123" s="235">
        <v>0</v>
      </c>
    </row>
    <row r="124" spans="2:14" ht="12" customHeight="1" x14ac:dyDescent="0.2">
      <c r="B124" s="234"/>
    </row>
    <row r="125" spans="2:14" ht="0.75" customHeight="1" x14ac:dyDescent="0.2"/>
    <row r="126" spans="2:14" ht="11.25" customHeight="1" x14ac:dyDescent="0.2">
      <c r="B126" s="234" t="s">
        <v>167</v>
      </c>
      <c r="C126" s="207">
        <v>4000</v>
      </c>
      <c r="D126" s="207">
        <v>4000</v>
      </c>
      <c r="F126" s="207">
        <v>0</v>
      </c>
      <c r="G126" s="235">
        <v>0</v>
      </c>
      <c r="H126" s="207">
        <v>0</v>
      </c>
      <c r="I126" s="235">
        <v>0</v>
      </c>
      <c r="K126" s="207">
        <v>1838.93</v>
      </c>
      <c r="L126" s="235">
        <v>45.97325</v>
      </c>
      <c r="M126" s="207">
        <v>0</v>
      </c>
      <c r="N126" s="235">
        <v>0</v>
      </c>
    </row>
    <row r="127" spans="2:14" ht="12" customHeight="1" x14ac:dyDescent="0.2">
      <c r="B127" s="234"/>
    </row>
    <row r="128" spans="2:14" ht="0.75" customHeight="1" x14ac:dyDescent="0.2"/>
    <row r="129" spans="1:14" ht="11.25" customHeight="1" x14ac:dyDescent="0.2">
      <c r="B129" s="234" t="s">
        <v>166</v>
      </c>
      <c r="C129" s="207">
        <v>4000</v>
      </c>
      <c r="D129" s="207">
        <v>4000</v>
      </c>
      <c r="F129" s="207">
        <v>0</v>
      </c>
      <c r="G129" s="235">
        <v>0</v>
      </c>
      <c r="H129" s="207">
        <v>0</v>
      </c>
      <c r="I129" s="235">
        <v>0</v>
      </c>
      <c r="K129" s="207">
        <v>1919.71</v>
      </c>
      <c r="L129" s="235">
        <v>47.992750000000008</v>
      </c>
      <c r="M129" s="207">
        <v>0</v>
      </c>
      <c r="N129" s="235">
        <v>0</v>
      </c>
    </row>
    <row r="130" spans="1:14" ht="12" customHeight="1" x14ac:dyDescent="0.2">
      <c r="B130" s="234"/>
    </row>
    <row r="131" spans="1:14" ht="0.75" customHeight="1" x14ac:dyDescent="0.2"/>
    <row r="132" spans="1:14" ht="11.25" customHeight="1" x14ac:dyDescent="0.2">
      <c r="B132" s="234" t="s">
        <v>165</v>
      </c>
      <c r="C132" s="207">
        <v>4000</v>
      </c>
      <c r="D132" s="207">
        <v>4000</v>
      </c>
      <c r="F132" s="207">
        <v>0</v>
      </c>
      <c r="G132" s="235">
        <v>0</v>
      </c>
      <c r="H132" s="207">
        <v>-869.98</v>
      </c>
      <c r="I132" s="235">
        <v>-21.749499999999998</v>
      </c>
      <c r="K132" s="207">
        <v>2216.3000000000002</v>
      </c>
      <c r="L132" s="235">
        <v>55.407500000000013</v>
      </c>
      <c r="M132" s="207">
        <v>-869.98</v>
      </c>
      <c r="N132" s="235">
        <v>-21.749499999999998</v>
      </c>
    </row>
    <row r="133" spans="1:14" ht="12" customHeight="1" x14ac:dyDescent="0.2">
      <c r="B133" s="234"/>
    </row>
    <row r="134" spans="1:14" ht="0.75" customHeight="1" x14ac:dyDescent="0.2"/>
    <row r="135" spans="1:14" ht="11.25" customHeight="1" x14ac:dyDescent="0.2">
      <c r="B135" s="234" t="s">
        <v>164</v>
      </c>
      <c r="C135" s="207">
        <v>4000</v>
      </c>
      <c r="D135" s="207">
        <v>4000</v>
      </c>
      <c r="F135" s="207">
        <v>0</v>
      </c>
      <c r="G135" s="235">
        <v>0</v>
      </c>
      <c r="H135" s="207">
        <v>0</v>
      </c>
      <c r="I135" s="235">
        <v>0</v>
      </c>
      <c r="K135" s="207">
        <v>1770.33</v>
      </c>
      <c r="L135" s="235">
        <v>44.258249999999997</v>
      </c>
      <c r="M135" s="207">
        <v>50</v>
      </c>
      <c r="N135" s="235">
        <v>1.25</v>
      </c>
    </row>
    <row r="136" spans="1:14" ht="12" customHeight="1" x14ac:dyDescent="0.2">
      <c r="B136" s="234"/>
    </row>
    <row r="137" spans="1:14" ht="0.75" customHeight="1" x14ac:dyDescent="0.2"/>
    <row r="138" spans="1:14" ht="11.25" customHeight="1" x14ac:dyDescent="0.2">
      <c r="B138" s="234" t="s">
        <v>163</v>
      </c>
      <c r="C138" s="207">
        <v>4000</v>
      </c>
      <c r="D138" s="207">
        <v>4000</v>
      </c>
      <c r="F138" s="207">
        <v>0</v>
      </c>
      <c r="G138" s="235">
        <v>0</v>
      </c>
      <c r="H138" s="207">
        <v>0</v>
      </c>
      <c r="I138" s="235">
        <v>0</v>
      </c>
      <c r="K138" s="207">
        <v>550</v>
      </c>
      <c r="L138" s="235">
        <v>13.75</v>
      </c>
      <c r="M138" s="207">
        <v>0</v>
      </c>
      <c r="N138" s="235">
        <v>0</v>
      </c>
    </row>
    <row r="139" spans="1:14" ht="12" customHeight="1" x14ac:dyDescent="0.2">
      <c r="B139" s="234"/>
    </row>
    <row r="140" spans="1:14" ht="5.25" customHeight="1" x14ac:dyDescent="0.2"/>
    <row r="141" spans="1:14" ht="12" customHeight="1" thickBot="1" x14ac:dyDescent="0.25">
      <c r="A141" s="233" t="s">
        <v>142</v>
      </c>
      <c r="B141" s="233"/>
      <c r="C141" s="232">
        <v>36000</v>
      </c>
      <c r="D141" s="232">
        <v>36000</v>
      </c>
      <c r="F141" s="232">
        <v>0</v>
      </c>
      <c r="G141" s="231">
        <v>0</v>
      </c>
      <c r="H141" s="232">
        <v>-869.98</v>
      </c>
      <c r="I141" s="231">
        <v>-2.416611111111111</v>
      </c>
      <c r="K141" s="232">
        <v>12599.880000000001</v>
      </c>
      <c r="L141" s="231">
        <v>34.99966666666667</v>
      </c>
      <c r="M141" s="232">
        <v>-724.98</v>
      </c>
      <c r="N141" s="231">
        <v>-2.0138333333333334</v>
      </c>
    </row>
    <row r="142" spans="1:14" ht="7.5" customHeight="1" thickTop="1" x14ac:dyDescent="0.2"/>
    <row r="143" spans="1:14" x14ac:dyDescent="0.2">
      <c r="A143" s="234" t="s">
        <v>20</v>
      </c>
      <c r="B143" s="234"/>
    </row>
    <row r="144" spans="1:14" ht="0.75" customHeight="1" x14ac:dyDescent="0.2"/>
    <row r="145" spans="1:14" ht="11.25" customHeight="1" x14ac:dyDescent="0.2">
      <c r="B145" s="234" t="s">
        <v>152</v>
      </c>
      <c r="C145" s="207">
        <v>42778546</v>
      </c>
      <c r="D145" s="207">
        <v>42792572</v>
      </c>
      <c r="F145" s="207">
        <v>3564389.81</v>
      </c>
      <c r="G145" s="235">
        <v>8.3294591640810935</v>
      </c>
      <c r="H145" s="207">
        <v>3497855.47</v>
      </c>
      <c r="I145" s="235">
        <v>8.5373940741544558</v>
      </c>
      <c r="K145" s="207">
        <v>15101119.620000001</v>
      </c>
      <c r="L145" s="235">
        <v>35.289114241602491</v>
      </c>
      <c r="M145" s="207">
        <v>14903366.1</v>
      </c>
      <c r="N145" s="235">
        <v>36.375405021264186</v>
      </c>
    </row>
    <row r="146" spans="1:14" ht="12" customHeight="1" x14ac:dyDescent="0.2">
      <c r="B146" s="234"/>
    </row>
    <row r="147" spans="1:14" ht="0.75" customHeight="1" x14ac:dyDescent="0.2"/>
    <row r="148" spans="1:14" ht="11.25" customHeight="1" x14ac:dyDescent="0.2">
      <c r="B148" s="234" t="s">
        <v>157</v>
      </c>
      <c r="C148" s="207">
        <v>0</v>
      </c>
      <c r="D148" s="207">
        <v>0</v>
      </c>
      <c r="F148" s="207">
        <v>248049.54</v>
      </c>
      <c r="G148" s="235">
        <v>0</v>
      </c>
      <c r="H148" s="207">
        <v>242611.26</v>
      </c>
      <c r="I148" s="235">
        <v>0</v>
      </c>
      <c r="K148" s="207">
        <v>734026.39</v>
      </c>
      <c r="L148" s="235">
        <v>0</v>
      </c>
      <c r="M148" s="207">
        <v>723107.72</v>
      </c>
      <c r="N148" s="235">
        <v>0</v>
      </c>
    </row>
    <row r="149" spans="1:14" ht="12" customHeight="1" x14ac:dyDescent="0.2">
      <c r="B149" s="234"/>
    </row>
    <row r="150" spans="1:14" ht="5.25" customHeight="1" x14ac:dyDescent="0.2"/>
    <row r="151" spans="1:14" ht="12" customHeight="1" thickBot="1" x14ac:dyDescent="0.25">
      <c r="A151" s="233" t="s">
        <v>142</v>
      </c>
      <c r="B151" s="233"/>
      <c r="C151" s="232">
        <v>42778546</v>
      </c>
      <c r="D151" s="232">
        <v>42792572</v>
      </c>
      <c r="F151" s="232">
        <v>3812439.35</v>
      </c>
      <c r="G151" s="231">
        <v>8.9091147641230837</v>
      </c>
      <c r="H151" s="232">
        <v>3740466.73</v>
      </c>
      <c r="I151" s="231">
        <v>9.1295477383672186</v>
      </c>
      <c r="K151" s="232">
        <v>15835146.01</v>
      </c>
      <c r="L151" s="231">
        <v>37.004426866419713</v>
      </c>
      <c r="M151" s="232">
        <v>15626473.82</v>
      </c>
      <c r="N151" s="231">
        <v>38.140330878450435</v>
      </c>
    </row>
    <row r="152" spans="1:14" ht="7.5" customHeight="1" thickTop="1" x14ac:dyDescent="0.2"/>
    <row r="153" spans="1:14" x14ac:dyDescent="0.2">
      <c r="A153" s="234" t="s">
        <v>21</v>
      </c>
      <c r="B153" s="234"/>
    </row>
    <row r="154" spans="1:14" ht="0.75" customHeight="1" x14ac:dyDescent="0.2"/>
    <row r="155" spans="1:14" ht="11.25" customHeight="1" x14ac:dyDescent="0.2">
      <c r="B155" s="234" t="s">
        <v>152</v>
      </c>
      <c r="C155" s="207">
        <v>28828684</v>
      </c>
      <c r="D155" s="207">
        <v>28958334</v>
      </c>
      <c r="F155" s="207">
        <v>2606513.58</v>
      </c>
      <c r="G155" s="235">
        <v>9.0009099971013526</v>
      </c>
      <c r="H155" s="207">
        <v>2448913</v>
      </c>
      <c r="I155" s="235">
        <v>8.6170295231186156</v>
      </c>
      <c r="K155" s="207">
        <v>9136990.2699999996</v>
      </c>
      <c r="L155" s="235">
        <v>31.552195889445859</v>
      </c>
      <c r="M155" s="207">
        <v>9272456.9700000007</v>
      </c>
      <c r="N155" s="235">
        <v>32.627143333526746</v>
      </c>
    </row>
    <row r="156" spans="1:14" ht="12" customHeight="1" x14ac:dyDescent="0.2">
      <c r="B156" s="234"/>
    </row>
    <row r="157" spans="1:14" ht="0.75" customHeight="1" x14ac:dyDescent="0.2"/>
    <row r="158" spans="1:14" ht="11.25" customHeight="1" x14ac:dyDescent="0.2">
      <c r="B158" s="234" t="s">
        <v>161</v>
      </c>
      <c r="C158" s="207">
        <v>8147507</v>
      </c>
      <c r="D158" s="207">
        <v>8075163</v>
      </c>
      <c r="F158" s="207">
        <v>746592.69000000006</v>
      </c>
      <c r="G158" s="235">
        <v>9.2455432788167862</v>
      </c>
      <c r="H158" s="207">
        <v>828772.43</v>
      </c>
      <c r="I158" s="235">
        <v>10.380871280679889</v>
      </c>
      <c r="K158" s="207">
        <v>2760013.72</v>
      </c>
      <c r="L158" s="235">
        <v>34.179046540608532</v>
      </c>
      <c r="M158" s="207">
        <v>3317850.87</v>
      </c>
      <c r="N158" s="235">
        <v>41.558070180932283</v>
      </c>
    </row>
    <row r="159" spans="1:14" ht="12" customHeight="1" x14ac:dyDescent="0.2">
      <c r="B159" s="234"/>
    </row>
    <row r="160" spans="1:14" ht="0.75" customHeight="1" x14ac:dyDescent="0.2"/>
    <row r="161" spans="1:14" ht="11.25" customHeight="1" x14ac:dyDescent="0.2">
      <c r="B161" s="233" t="s">
        <v>162</v>
      </c>
      <c r="C161" s="207">
        <v>1253800</v>
      </c>
      <c r="D161" s="207">
        <v>1197894</v>
      </c>
      <c r="F161" s="207">
        <v>21172.100000000002</v>
      </c>
      <c r="G161" s="235">
        <v>1.7674435300619253</v>
      </c>
      <c r="H161" s="207">
        <v>31899.81</v>
      </c>
      <c r="I161" s="235">
        <v>3.4262077454237305</v>
      </c>
      <c r="K161" s="207">
        <v>220875.46</v>
      </c>
      <c r="L161" s="235">
        <v>18.438648160855635</v>
      </c>
      <c r="M161" s="207">
        <v>239580.97</v>
      </c>
      <c r="N161" s="235">
        <v>25.732259065810432</v>
      </c>
    </row>
    <row r="162" spans="1:14" ht="12" customHeight="1" x14ac:dyDescent="0.2">
      <c r="B162" s="233"/>
    </row>
    <row r="163" spans="1:14" ht="0.75" customHeight="1" x14ac:dyDescent="0.2"/>
    <row r="164" spans="1:14" ht="11.25" customHeight="1" x14ac:dyDescent="0.2">
      <c r="B164" s="234" t="s">
        <v>157</v>
      </c>
      <c r="C164" s="207">
        <v>0</v>
      </c>
      <c r="D164" s="207">
        <v>0</v>
      </c>
      <c r="F164" s="207">
        <v>251789.21</v>
      </c>
      <c r="G164" s="235">
        <v>0</v>
      </c>
      <c r="H164" s="207">
        <v>241560.78</v>
      </c>
      <c r="I164" s="235">
        <v>0</v>
      </c>
      <c r="K164" s="207">
        <v>718030.85</v>
      </c>
      <c r="L164" s="235">
        <v>0</v>
      </c>
      <c r="M164" s="207">
        <v>727955.74</v>
      </c>
      <c r="N164" s="235">
        <v>0</v>
      </c>
    </row>
    <row r="165" spans="1:14" ht="12" customHeight="1" x14ac:dyDescent="0.2">
      <c r="B165" s="234"/>
    </row>
    <row r="166" spans="1:14" ht="5.25" customHeight="1" x14ac:dyDescent="0.2"/>
    <row r="167" spans="1:14" ht="12" customHeight="1" thickBot="1" x14ac:dyDescent="0.25">
      <c r="A167" s="233" t="s">
        <v>142</v>
      </c>
      <c r="B167" s="233"/>
      <c r="C167" s="232">
        <v>38229991</v>
      </c>
      <c r="D167" s="232">
        <v>38231391</v>
      </c>
      <c r="F167" s="232">
        <v>3626067.58</v>
      </c>
      <c r="G167" s="231">
        <v>9.4845295584458338</v>
      </c>
      <c r="H167" s="232">
        <v>3551146.02</v>
      </c>
      <c r="I167" s="231">
        <v>9.5117876497020433</v>
      </c>
      <c r="K167" s="232">
        <v>12835910.300000001</v>
      </c>
      <c r="L167" s="231">
        <v>33.574269636174115</v>
      </c>
      <c r="M167" s="232">
        <v>13557844.550000001</v>
      </c>
      <c r="N167" s="231">
        <v>36.314850930086557</v>
      </c>
    </row>
    <row r="168" spans="1:14" ht="7.5" customHeight="1" thickTop="1" x14ac:dyDescent="0.2"/>
    <row r="169" spans="1:14" x14ac:dyDescent="0.2">
      <c r="A169" s="234" t="s">
        <v>22</v>
      </c>
      <c r="B169" s="234"/>
    </row>
    <row r="170" spans="1:14" ht="0.75" customHeight="1" x14ac:dyDescent="0.2"/>
    <row r="171" spans="1:14" ht="11.25" customHeight="1" x14ac:dyDescent="0.2">
      <c r="B171" s="234" t="s">
        <v>152</v>
      </c>
      <c r="C171" s="207">
        <v>34588211</v>
      </c>
      <c r="D171" s="207">
        <v>34784276</v>
      </c>
      <c r="F171" s="207">
        <v>3039633.73</v>
      </c>
      <c r="G171" s="235">
        <v>8.7385280924058897</v>
      </c>
      <c r="H171" s="207">
        <v>2898136.0500000003</v>
      </c>
      <c r="I171" s="235">
        <v>8.4967850794545505</v>
      </c>
      <c r="K171" s="207">
        <v>14049932.66</v>
      </c>
      <c r="L171" s="235">
        <v>40.391620225184504</v>
      </c>
      <c r="M171" s="207">
        <v>13503193.26</v>
      </c>
      <c r="N171" s="235">
        <v>39.588800883436527</v>
      </c>
    </row>
    <row r="172" spans="1:14" ht="12" customHeight="1" x14ac:dyDescent="0.2">
      <c r="B172" s="234"/>
    </row>
    <row r="173" spans="1:14" ht="0.75" customHeight="1" x14ac:dyDescent="0.2"/>
    <row r="174" spans="1:14" ht="11.25" customHeight="1" x14ac:dyDescent="0.2">
      <c r="B174" s="234" t="s">
        <v>161</v>
      </c>
      <c r="C174" s="207">
        <v>1116378</v>
      </c>
      <c r="D174" s="207">
        <v>849149</v>
      </c>
      <c r="F174" s="207">
        <v>72571.850000000006</v>
      </c>
      <c r="G174" s="235">
        <v>8.5464211816771876</v>
      </c>
      <c r="H174" s="207">
        <v>67114.98</v>
      </c>
      <c r="I174" s="235">
        <v>6.3950333782442081</v>
      </c>
      <c r="K174" s="207">
        <v>323639.60000000003</v>
      </c>
      <c r="L174" s="235">
        <v>38.113405303427321</v>
      </c>
      <c r="M174" s="207">
        <v>220481.38</v>
      </c>
      <c r="N174" s="235">
        <v>21.00851083292202</v>
      </c>
    </row>
    <row r="175" spans="1:14" ht="12" customHeight="1" x14ac:dyDescent="0.2">
      <c r="B175" s="234"/>
    </row>
    <row r="176" spans="1:14" ht="0.75" customHeight="1" x14ac:dyDescent="0.2"/>
    <row r="177" spans="1:14" ht="11.25" customHeight="1" x14ac:dyDescent="0.2">
      <c r="B177" s="234" t="s">
        <v>160</v>
      </c>
      <c r="C177" s="207">
        <v>3280872</v>
      </c>
      <c r="D177" s="207">
        <v>2910872</v>
      </c>
      <c r="F177" s="207">
        <v>459803.66000000003</v>
      </c>
      <c r="G177" s="235">
        <v>15.796079662726498</v>
      </c>
      <c r="H177" s="207">
        <v>104315.24</v>
      </c>
      <c r="I177" s="235">
        <v>3.5370606403687499</v>
      </c>
      <c r="K177" s="207">
        <v>1845325.73</v>
      </c>
      <c r="L177" s="235">
        <v>63.394258833779027</v>
      </c>
      <c r="M177" s="207">
        <v>583341.44000000006</v>
      </c>
      <c r="N177" s="235">
        <v>19.779603127213523</v>
      </c>
    </row>
    <row r="178" spans="1:14" ht="12" customHeight="1" x14ac:dyDescent="0.2">
      <c r="B178" s="234"/>
    </row>
    <row r="179" spans="1:14" ht="0.75" customHeight="1" x14ac:dyDescent="0.2"/>
    <row r="180" spans="1:14" ht="11.25" customHeight="1" x14ac:dyDescent="0.2">
      <c r="B180" s="234" t="s">
        <v>159</v>
      </c>
      <c r="C180" s="207">
        <v>80272</v>
      </c>
      <c r="D180" s="207">
        <v>80272</v>
      </c>
      <c r="F180" s="207">
        <v>0</v>
      </c>
      <c r="G180" s="235">
        <v>0</v>
      </c>
      <c r="H180" s="207">
        <v>1131.1600000000001</v>
      </c>
      <c r="I180" s="235">
        <v>1.3386984153283548</v>
      </c>
      <c r="K180" s="207">
        <v>3237.09</v>
      </c>
      <c r="L180" s="235">
        <v>4.0326514849511659</v>
      </c>
      <c r="M180" s="207">
        <v>24546.12</v>
      </c>
      <c r="N180" s="235">
        <v>29.049694071978887</v>
      </c>
    </row>
    <row r="181" spans="1:14" ht="12" customHeight="1" x14ac:dyDescent="0.2">
      <c r="B181" s="234"/>
    </row>
    <row r="182" spans="1:14" ht="0.75" customHeight="1" x14ac:dyDescent="0.2"/>
    <row r="183" spans="1:14" ht="11.25" customHeight="1" x14ac:dyDescent="0.2">
      <c r="B183" s="233" t="s">
        <v>158</v>
      </c>
      <c r="C183" s="207">
        <v>11125231</v>
      </c>
      <c r="D183" s="207">
        <v>11213331</v>
      </c>
      <c r="F183" s="207">
        <v>516932.88</v>
      </c>
      <c r="G183" s="235">
        <v>4.6099850258589532</v>
      </c>
      <c r="H183" s="207">
        <v>732953.06</v>
      </c>
      <c r="I183" s="235">
        <v>7.0730634415291842</v>
      </c>
      <c r="K183" s="207">
        <v>3181269.46</v>
      </c>
      <c r="L183" s="235">
        <v>28.370423204309233</v>
      </c>
      <c r="M183" s="207">
        <v>3753415.72</v>
      </c>
      <c r="N183" s="235">
        <v>36.220801793218435</v>
      </c>
    </row>
    <row r="184" spans="1:14" ht="12" customHeight="1" x14ac:dyDescent="0.2">
      <c r="B184" s="233"/>
    </row>
    <row r="185" spans="1:14" ht="0.75" customHeight="1" x14ac:dyDescent="0.2"/>
    <row r="186" spans="1:14" ht="11.25" customHeight="1" x14ac:dyDescent="0.2">
      <c r="B186" s="234" t="s">
        <v>157</v>
      </c>
      <c r="C186" s="207">
        <v>0</v>
      </c>
      <c r="D186" s="207">
        <v>0</v>
      </c>
      <c r="F186" s="207">
        <v>97344.81</v>
      </c>
      <c r="G186" s="235">
        <v>0</v>
      </c>
      <c r="H186" s="207">
        <v>93789.17</v>
      </c>
      <c r="I186" s="235">
        <v>0</v>
      </c>
      <c r="K186" s="207">
        <v>289166.90000000002</v>
      </c>
      <c r="L186" s="235">
        <v>0</v>
      </c>
      <c r="M186" s="207">
        <v>281178.28000000003</v>
      </c>
      <c r="N186" s="235">
        <v>0</v>
      </c>
    </row>
    <row r="187" spans="1:14" ht="12" customHeight="1" x14ac:dyDescent="0.2">
      <c r="B187" s="234"/>
    </row>
    <row r="188" spans="1:14" ht="5.25" customHeight="1" x14ac:dyDescent="0.2"/>
    <row r="189" spans="1:14" ht="12" customHeight="1" thickBot="1" x14ac:dyDescent="0.25">
      <c r="A189" s="233" t="s">
        <v>142</v>
      </c>
      <c r="B189" s="233"/>
      <c r="C189" s="232">
        <v>50190964</v>
      </c>
      <c r="D189" s="232">
        <v>49837900</v>
      </c>
      <c r="F189" s="232">
        <v>4186286.93</v>
      </c>
      <c r="G189" s="231">
        <v>8.3998060311530001</v>
      </c>
      <c r="H189" s="232">
        <v>3897439.66</v>
      </c>
      <c r="I189" s="231">
        <v>8.0269536404173092</v>
      </c>
      <c r="K189" s="232">
        <v>19692571.440000001</v>
      </c>
      <c r="L189" s="231">
        <v>39.513244819705491</v>
      </c>
      <c r="M189" s="232">
        <v>18366156.199999999</v>
      </c>
      <c r="N189" s="231">
        <v>37.825931183258632</v>
      </c>
    </row>
    <row r="190" spans="1:14" ht="7.5" customHeight="1" thickTop="1" x14ac:dyDescent="0.2"/>
    <row r="191" spans="1:14" x14ac:dyDescent="0.2">
      <c r="A191" s="234" t="s">
        <v>23</v>
      </c>
      <c r="B191" s="234"/>
    </row>
    <row r="192" spans="1:14" ht="0.75" customHeight="1" x14ac:dyDescent="0.2"/>
    <row r="193" spans="1:14" ht="11.25" customHeight="1" x14ac:dyDescent="0.2">
      <c r="B193" s="234" t="s">
        <v>156</v>
      </c>
      <c r="C193" s="207">
        <v>2100000</v>
      </c>
      <c r="D193" s="207">
        <v>2100000</v>
      </c>
      <c r="F193" s="207">
        <v>101974.6</v>
      </c>
      <c r="G193" s="235">
        <v>4.8559333333333337</v>
      </c>
      <c r="H193" s="207">
        <v>105253.83</v>
      </c>
      <c r="I193" s="235">
        <v>5.1973837741854725</v>
      </c>
      <c r="K193" s="207">
        <v>400256.84</v>
      </c>
      <c r="L193" s="235">
        <v>19.059849523809525</v>
      </c>
      <c r="M193" s="207">
        <v>413029.06</v>
      </c>
      <c r="N193" s="235">
        <v>20.395177398400399</v>
      </c>
    </row>
    <row r="194" spans="1:14" ht="12" customHeight="1" x14ac:dyDescent="0.2">
      <c r="B194" s="234"/>
    </row>
    <row r="195" spans="1:14" ht="0.75" customHeight="1" x14ac:dyDescent="0.2"/>
    <row r="196" spans="1:14" ht="11.25" customHeight="1" x14ac:dyDescent="0.2">
      <c r="B196" s="234" t="s">
        <v>155</v>
      </c>
      <c r="C196" s="207">
        <v>15754646</v>
      </c>
      <c r="D196" s="207">
        <v>15754646</v>
      </c>
      <c r="F196" s="207">
        <v>12816.34</v>
      </c>
      <c r="G196" s="235">
        <v>8.1349590463663871E-2</v>
      </c>
      <c r="H196" s="207">
        <v>1248945.43</v>
      </c>
      <c r="I196" s="235">
        <v>8.3989142802575891</v>
      </c>
      <c r="K196" s="207">
        <v>5746630.2599999998</v>
      </c>
      <c r="L196" s="235">
        <v>36.475781556754754</v>
      </c>
      <c r="M196" s="207">
        <v>6562730.4100000001</v>
      </c>
      <c r="N196" s="235">
        <v>44.133081265231688</v>
      </c>
    </row>
    <row r="197" spans="1:14" ht="12" customHeight="1" x14ac:dyDescent="0.2">
      <c r="B197" s="234"/>
    </row>
    <row r="198" spans="1:14" ht="5.25" customHeight="1" x14ac:dyDescent="0.2"/>
    <row r="199" spans="1:14" ht="12" customHeight="1" thickBot="1" x14ac:dyDescent="0.25">
      <c r="A199" s="233" t="s">
        <v>142</v>
      </c>
      <c r="B199" s="233"/>
      <c r="C199" s="232">
        <v>17854646</v>
      </c>
      <c r="D199" s="232">
        <v>17854646</v>
      </c>
      <c r="F199" s="232">
        <v>114790.94</v>
      </c>
      <c r="G199" s="231">
        <v>0.64291915952856205</v>
      </c>
      <c r="H199" s="232">
        <v>1354199.26</v>
      </c>
      <c r="I199" s="231">
        <v>8.0151708291184409</v>
      </c>
      <c r="K199" s="232">
        <v>6146887.1000000006</v>
      </c>
      <c r="L199" s="231">
        <v>34.427381534195639</v>
      </c>
      <c r="M199" s="232">
        <v>6975759.4699999997</v>
      </c>
      <c r="N199" s="231">
        <v>41.287796756653606</v>
      </c>
    </row>
    <row r="200" spans="1:14" ht="7.5" customHeight="1" thickTop="1" x14ac:dyDescent="0.2"/>
    <row r="201" spans="1:14" x14ac:dyDescent="0.2">
      <c r="A201" s="234" t="s">
        <v>24</v>
      </c>
      <c r="B201" s="234"/>
    </row>
    <row r="202" spans="1:14" ht="0.75" customHeight="1" x14ac:dyDescent="0.2"/>
    <row r="203" spans="1:14" ht="11.25" customHeight="1" x14ac:dyDescent="0.2">
      <c r="B203" s="234" t="s">
        <v>154</v>
      </c>
      <c r="C203" s="207">
        <v>5798431</v>
      </c>
      <c r="D203" s="207">
        <v>5863138.5300000003</v>
      </c>
      <c r="F203" s="207">
        <v>108302.93000000001</v>
      </c>
      <c r="G203" s="235">
        <v>1.8471835424976732</v>
      </c>
      <c r="H203" s="207">
        <v>107256.46</v>
      </c>
      <c r="I203" s="235">
        <v>3.207867201351577</v>
      </c>
      <c r="K203" s="207">
        <v>1051788.75</v>
      </c>
      <c r="L203" s="235">
        <v>17.939005613090981</v>
      </c>
      <c r="M203" s="207">
        <v>658681.99</v>
      </c>
      <c r="N203" s="235">
        <v>19.700112719009997</v>
      </c>
    </row>
    <row r="204" spans="1:14" ht="12" customHeight="1" x14ac:dyDescent="0.2">
      <c r="B204" s="234"/>
    </row>
    <row r="205" spans="1:14" ht="5.25" customHeight="1" x14ac:dyDescent="0.2"/>
    <row r="206" spans="1:14" ht="12" customHeight="1" thickBot="1" x14ac:dyDescent="0.25">
      <c r="A206" s="233" t="s">
        <v>142</v>
      </c>
      <c r="B206" s="233"/>
      <c r="C206" s="232">
        <v>5798431</v>
      </c>
      <c r="D206" s="232">
        <v>5863138.5300000003</v>
      </c>
      <c r="F206" s="232">
        <v>108302.93000000001</v>
      </c>
      <c r="G206" s="231">
        <v>1.8471835424976732</v>
      </c>
      <c r="H206" s="232">
        <v>107256.46</v>
      </c>
      <c r="I206" s="231">
        <v>3.207867201351577</v>
      </c>
      <c r="K206" s="232">
        <v>1051788.75</v>
      </c>
      <c r="L206" s="231">
        <v>17.939005613090981</v>
      </c>
      <c r="M206" s="232">
        <v>658681.99</v>
      </c>
      <c r="N206" s="231">
        <v>19.700112719009997</v>
      </c>
    </row>
    <row r="207" spans="1:14" ht="7.5" customHeight="1" thickTop="1" x14ac:dyDescent="0.2"/>
    <row r="208" spans="1:14" x14ac:dyDescent="0.2">
      <c r="A208" s="234" t="s">
        <v>25</v>
      </c>
      <c r="B208" s="234"/>
    </row>
    <row r="209" spans="1:14" ht="0.75" customHeight="1" x14ac:dyDescent="0.2"/>
    <row r="210" spans="1:14" ht="11.25" customHeight="1" x14ac:dyDescent="0.2">
      <c r="B210" s="234" t="s">
        <v>152</v>
      </c>
      <c r="C210" s="207">
        <v>11803066</v>
      </c>
      <c r="D210" s="207">
        <v>11738465</v>
      </c>
      <c r="F210" s="207">
        <v>1090434.47</v>
      </c>
      <c r="G210" s="235">
        <v>9.2894127980106429</v>
      </c>
      <c r="H210" s="207">
        <v>912045.84</v>
      </c>
      <c r="I210" s="235">
        <v>8.2287655063156677</v>
      </c>
      <c r="K210" s="207">
        <v>5389431.5800000001</v>
      </c>
      <c r="L210" s="235">
        <v>45.912575281350676</v>
      </c>
      <c r="M210" s="207">
        <v>4592023.91</v>
      </c>
      <c r="N210" s="235">
        <v>41.430689442961331</v>
      </c>
    </row>
    <row r="211" spans="1:14" ht="12" customHeight="1" x14ac:dyDescent="0.2">
      <c r="B211" s="234"/>
    </row>
    <row r="212" spans="1:14" ht="0.75" customHeight="1" x14ac:dyDescent="0.2"/>
    <row r="213" spans="1:14" ht="11.25" customHeight="1" x14ac:dyDescent="0.2">
      <c r="B213" s="233" t="s">
        <v>153</v>
      </c>
      <c r="C213" s="207">
        <v>5098139</v>
      </c>
      <c r="D213" s="207">
        <v>5193245.1900000004</v>
      </c>
      <c r="F213" s="207">
        <v>250379.37</v>
      </c>
      <c r="G213" s="235">
        <v>4.8212506985444294</v>
      </c>
      <c r="H213" s="207">
        <v>379456.68</v>
      </c>
      <c r="I213" s="235">
        <v>7.2111752248168068</v>
      </c>
      <c r="K213" s="207">
        <v>1939762.48</v>
      </c>
      <c r="L213" s="235">
        <v>37.351644473385626</v>
      </c>
      <c r="M213" s="207">
        <v>1896762.8800000001</v>
      </c>
      <c r="N213" s="235">
        <v>36.045984188783216</v>
      </c>
    </row>
    <row r="214" spans="1:14" ht="12" customHeight="1" x14ac:dyDescent="0.2">
      <c r="B214" s="233"/>
    </row>
    <row r="215" spans="1:14" ht="5.25" customHeight="1" x14ac:dyDescent="0.2"/>
    <row r="216" spans="1:14" ht="12" customHeight="1" thickBot="1" x14ac:dyDescent="0.25">
      <c r="A216" s="233" t="s">
        <v>142</v>
      </c>
      <c r="B216" s="233"/>
      <c r="C216" s="232">
        <v>16901205</v>
      </c>
      <c r="D216" s="232">
        <v>16931710.190000001</v>
      </c>
      <c r="F216" s="232">
        <v>1340813.8400000001</v>
      </c>
      <c r="G216" s="231">
        <v>7.9189510389322351</v>
      </c>
      <c r="H216" s="232">
        <v>1291502.52</v>
      </c>
      <c r="I216" s="231">
        <v>7.9011791860766669</v>
      </c>
      <c r="K216" s="232">
        <v>7329194.0600000005</v>
      </c>
      <c r="L216" s="231">
        <v>43.286791338589531</v>
      </c>
      <c r="M216" s="232">
        <v>6488786.79</v>
      </c>
      <c r="N216" s="231">
        <v>39.69722577702538</v>
      </c>
    </row>
    <row r="217" spans="1:14" ht="7.5" customHeight="1" thickTop="1" x14ac:dyDescent="0.2"/>
    <row r="218" spans="1:14" x14ac:dyDescent="0.2">
      <c r="A218" s="234" t="s">
        <v>26</v>
      </c>
      <c r="B218" s="234"/>
    </row>
    <row r="219" spans="1:14" ht="0.75" customHeight="1" x14ac:dyDescent="0.2"/>
    <row r="220" spans="1:14" ht="11.25" customHeight="1" x14ac:dyDescent="0.2">
      <c r="B220" s="234" t="s">
        <v>152</v>
      </c>
      <c r="C220" s="207">
        <v>568080</v>
      </c>
      <c r="D220" s="207">
        <v>568080</v>
      </c>
      <c r="F220" s="207">
        <v>73814</v>
      </c>
      <c r="G220" s="235">
        <v>12.993592451767359</v>
      </c>
      <c r="H220" s="207">
        <v>66449.06</v>
      </c>
      <c r="I220" s="235">
        <v>1988.3022142429686</v>
      </c>
      <c r="K220" s="207">
        <v>238326</v>
      </c>
      <c r="L220" s="235">
        <v>41.952893958597379</v>
      </c>
      <c r="M220" s="207">
        <v>197470.85</v>
      </c>
      <c r="N220" s="235">
        <v>5908.7627169359675</v>
      </c>
    </row>
    <row r="221" spans="1:14" ht="12" customHeight="1" x14ac:dyDescent="0.2">
      <c r="B221" s="234"/>
    </row>
    <row r="222" spans="1:14" ht="0.75" customHeight="1" x14ac:dyDescent="0.2"/>
    <row r="223" spans="1:14" ht="11.25" customHeight="1" x14ac:dyDescent="0.2">
      <c r="B223" s="234" t="s">
        <v>151</v>
      </c>
      <c r="C223" s="207">
        <v>555002</v>
      </c>
      <c r="D223" s="207">
        <v>552502</v>
      </c>
      <c r="F223" s="207">
        <v>13995</v>
      </c>
      <c r="G223" s="235">
        <v>2.5330225048959099</v>
      </c>
      <c r="H223" s="207">
        <v>16241.01</v>
      </c>
      <c r="I223" s="235">
        <v>1.7185490168690916</v>
      </c>
      <c r="K223" s="207">
        <v>118654.5</v>
      </c>
      <c r="L223" s="235">
        <v>21.475849861176972</v>
      </c>
      <c r="M223" s="207">
        <v>195497.32</v>
      </c>
      <c r="N223" s="235">
        <v>20.686627684272235</v>
      </c>
    </row>
    <row r="224" spans="1:14" ht="12" customHeight="1" x14ac:dyDescent="0.2">
      <c r="B224" s="234"/>
    </row>
    <row r="225" spans="1:14" ht="5.25" customHeight="1" x14ac:dyDescent="0.2"/>
    <row r="226" spans="1:14" ht="12" customHeight="1" thickBot="1" x14ac:dyDescent="0.25">
      <c r="A226" s="233" t="s">
        <v>142</v>
      </c>
      <c r="B226" s="233"/>
      <c r="C226" s="232">
        <v>1123082</v>
      </c>
      <c r="D226" s="232">
        <v>1120582</v>
      </c>
      <c r="F226" s="232">
        <v>87809</v>
      </c>
      <c r="G226" s="231">
        <v>7.8360173552671748</v>
      </c>
      <c r="H226" s="232">
        <v>82690.070000000007</v>
      </c>
      <c r="I226" s="231">
        <v>8.7190494567601302</v>
      </c>
      <c r="K226" s="232">
        <v>356980.5</v>
      </c>
      <c r="L226" s="231">
        <v>31.856704819459889</v>
      </c>
      <c r="M226" s="232">
        <v>392968.17</v>
      </c>
      <c r="N226" s="231">
        <v>41.435554585484361</v>
      </c>
    </row>
    <row r="227" spans="1:14" ht="7.5" customHeight="1" thickTop="1" x14ac:dyDescent="0.2"/>
    <row r="228" spans="1:14" x14ac:dyDescent="0.2">
      <c r="A228" s="234" t="s">
        <v>27</v>
      </c>
      <c r="B228" s="234"/>
    </row>
    <row r="229" spans="1:14" ht="0.75" customHeight="1" x14ac:dyDescent="0.2"/>
    <row r="230" spans="1:14" ht="11.25" customHeight="1" x14ac:dyDescent="0.2">
      <c r="B230" s="234" t="s">
        <v>150</v>
      </c>
      <c r="C230" s="207">
        <v>61314279</v>
      </c>
      <c r="D230" s="207">
        <v>61181536</v>
      </c>
      <c r="F230" s="207">
        <v>4977731.42</v>
      </c>
      <c r="G230" s="235">
        <v>8.1360026985919411</v>
      </c>
      <c r="H230" s="207">
        <v>4436055.75</v>
      </c>
      <c r="I230" s="235">
        <v>8.2147572592884615</v>
      </c>
      <c r="K230" s="207">
        <v>16594995.200000001</v>
      </c>
      <c r="L230" s="235">
        <v>27.124188578724148</v>
      </c>
      <c r="M230" s="207">
        <v>15136601</v>
      </c>
      <c r="N230" s="235">
        <v>28.030193927500346</v>
      </c>
    </row>
    <row r="231" spans="1:14" ht="12" customHeight="1" x14ac:dyDescent="0.2">
      <c r="B231" s="234"/>
    </row>
    <row r="232" spans="1:14" ht="0.75" customHeight="1" x14ac:dyDescent="0.2"/>
    <row r="233" spans="1:14" ht="11.25" customHeight="1" x14ac:dyDescent="0.2">
      <c r="B233" s="234" t="s">
        <v>149</v>
      </c>
      <c r="C233" s="207">
        <v>82508148</v>
      </c>
      <c r="D233" s="207">
        <v>82558227</v>
      </c>
      <c r="F233" s="207">
        <v>6802199.2400000002</v>
      </c>
      <c r="G233" s="235">
        <v>8.2392748574893719</v>
      </c>
      <c r="H233" s="207">
        <v>6915204.6100000003</v>
      </c>
      <c r="I233" s="235">
        <v>8.310735104172192</v>
      </c>
      <c r="K233" s="207">
        <v>22317243.309999999</v>
      </c>
      <c r="L233" s="235">
        <v>27.032125229627326</v>
      </c>
      <c r="M233" s="207">
        <v>22822350.309999999</v>
      </c>
      <c r="N233" s="235">
        <v>27.428039888617572</v>
      </c>
    </row>
    <row r="234" spans="1:14" ht="12" customHeight="1" x14ac:dyDescent="0.2">
      <c r="B234" s="234"/>
    </row>
    <row r="235" spans="1:14" ht="0.75" customHeight="1" x14ac:dyDescent="0.2"/>
    <row r="236" spans="1:14" ht="11.25" customHeight="1" x14ac:dyDescent="0.2">
      <c r="B236" s="234" t="s">
        <v>148</v>
      </c>
      <c r="C236" s="207">
        <v>15944748</v>
      </c>
      <c r="D236" s="207">
        <v>15966566</v>
      </c>
      <c r="F236" s="207">
        <v>1304519.69</v>
      </c>
      <c r="G236" s="235">
        <v>8.1703209694557994</v>
      </c>
      <c r="H236" s="207">
        <v>1081192.3900000001</v>
      </c>
      <c r="I236" s="235">
        <v>7.6379090631719286</v>
      </c>
      <c r="K236" s="207">
        <v>4402018.9400000004</v>
      </c>
      <c r="L236" s="235">
        <v>27.570229816480268</v>
      </c>
      <c r="M236" s="207">
        <v>3741719.66</v>
      </c>
      <c r="N236" s="235">
        <v>26.432774376965963</v>
      </c>
    </row>
    <row r="237" spans="1:14" ht="12" customHeight="1" x14ac:dyDescent="0.2">
      <c r="B237" s="234"/>
    </row>
    <row r="238" spans="1:14" ht="0.75" customHeight="1" x14ac:dyDescent="0.2"/>
    <row r="239" spans="1:14" ht="11.25" customHeight="1" x14ac:dyDescent="0.2">
      <c r="B239" s="233" t="s">
        <v>147</v>
      </c>
      <c r="C239" s="207">
        <v>6236016</v>
      </c>
      <c r="D239" s="207">
        <v>6236016</v>
      </c>
      <c r="F239" s="207">
        <v>383154.58</v>
      </c>
      <c r="G239" s="235">
        <v>6.1442206049503412</v>
      </c>
      <c r="H239" s="207">
        <v>375826.98</v>
      </c>
      <c r="I239" s="235">
        <v>5.2162585920205746</v>
      </c>
      <c r="K239" s="207">
        <v>2981025.98</v>
      </c>
      <c r="L239" s="235">
        <v>47.803372858568686</v>
      </c>
      <c r="M239" s="207">
        <v>3178184.89</v>
      </c>
      <c r="N239" s="235">
        <v>44.111346767846378</v>
      </c>
    </row>
    <row r="240" spans="1:14" ht="12" customHeight="1" x14ac:dyDescent="0.2">
      <c r="B240" s="233"/>
    </row>
    <row r="241" spans="1:14" ht="0.75" customHeight="1" x14ac:dyDescent="0.2"/>
    <row r="242" spans="1:14" ht="11.25" customHeight="1" x14ac:dyDescent="0.2">
      <c r="B242" s="234" t="s">
        <v>146</v>
      </c>
      <c r="C242" s="207">
        <v>0</v>
      </c>
      <c r="D242" s="207">
        <v>0</v>
      </c>
      <c r="F242" s="207">
        <v>2257536.98</v>
      </c>
      <c r="G242" s="235">
        <v>0</v>
      </c>
      <c r="H242" s="207">
        <v>2478577.48</v>
      </c>
      <c r="I242" s="235">
        <v>0</v>
      </c>
      <c r="K242" s="207">
        <v>6735424.1299999999</v>
      </c>
      <c r="L242" s="235">
        <v>0</v>
      </c>
      <c r="M242" s="207">
        <v>7637769.2000000002</v>
      </c>
      <c r="N242" s="235">
        <v>0</v>
      </c>
    </row>
    <row r="243" spans="1:14" ht="12" customHeight="1" x14ac:dyDescent="0.2">
      <c r="B243" s="234"/>
    </row>
    <row r="244" spans="1:14" ht="5.25" customHeight="1" x14ac:dyDescent="0.2"/>
    <row r="245" spans="1:14" ht="12" customHeight="1" thickBot="1" x14ac:dyDescent="0.25">
      <c r="A245" s="233" t="s">
        <v>142</v>
      </c>
      <c r="B245" s="233"/>
      <c r="C245" s="232">
        <v>166003191</v>
      </c>
      <c r="D245" s="232">
        <v>165942345</v>
      </c>
      <c r="F245" s="232">
        <v>15725141.91</v>
      </c>
      <c r="G245" s="231">
        <v>9.4762683448880995</v>
      </c>
      <c r="H245" s="232">
        <v>15286857.210000001</v>
      </c>
      <c r="I245" s="231">
        <v>9.6404669114496517</v>
      </c>
      <c r="K245" s="232">
        <v>53030707.560000002</v>
      </c>
      <c r="L245" s="231">
        <v>31.957308762871833</v>
      </c>
      <c r="M245" s="232">
        <v>52516625.060000002</v>
      </c>
      <c r="N245" s="231">
        <v>33.118958281414962</v>
      </c>
    </row>
    <row r="246" spans="1:14" ht="7.5" customHeight="1" thickTop="1" x14ac:dyDescent="0.2"/>
    <row r="247" spans="1:14" x14ac:dyDescent="0.2">
      <c r="A247" s="234" t="s">
        <v>28</v>
      </c>
      <c r="B247" s="234"/>
    </row>
    <row r="248" spans="1:14" ht="0.75" customHeight="1" x14ac:dyDescent="0.2"/>
    <row r="249" spans="1:14" ht="11.25" customHeight="1" x14ac:dyDescent="0.2">
      <c r="B249" s="234" t="s">
        <v>145</v>
      </c>
      <c r="C249" s="207">
        <v>1510725</v>
      </c>
      <c r="D249" s="207">
        <v>1510725</v>
      </c>
      <c r="F249" s="207">
        <v>0</v>
      </c>
      <c r="G249" s="235">
        <v>0</v>
      </c>
      <c r="H249" s="207">
        <v>0</v>
      </c>
      <c r="I249" s="235">
        <v>0</v>
      </c>
      <c r="K249" s="207">
        <v>0</v>
      </c>
      <c r="L249" s="235">
        <v>0</v>
      </c>
      <c r="M249" s="207">
        <v>0</v>
      </c>
      <c r="N249" s="235">
        <v>0</v>
      </c>
    </row>
    <row r="250" spans="1:14" ht="12" customHeight="1" x14ac:dyDescent="0.2">
      <c r="B250" s="234"/>
    </row>
    <row r="251" spans="1:14" ht="0.75" customHeight="1" x14ac:dyDescent="0.2"/>
    <row r="252" spans="1:14" ht="11.25" customHeight="1" x14ac:dyDescent="0.2">
      <c r="B252" s="234" t="s">
        <v>144</v>
      </c>
      <c r="C252" s="207">
        <v>200000</v>
      </c>
      <c r="D252" s="207">
        <v>200000</v>
      </c>
      <c r="F252" s="207">
        <v>0</v>
      </c>
      <c r="G252" s="235">
        <v>0</v>
      </c>
      <c r="H252" s="207">
        <v>0</v>
      </c>
      <c r="I252" s="235">
        <v>0</v>
      </c>
      <c r="K252" s="207">
        <v>0</v>
      </c>
      <c r="L252" s="235">
        <v>0</v>
      </c>
      <c r="M252" s="207">
        <v>0</v>
      </c>
      <c r="N252" s="235">
        <v>0</v>
      </c>
    </row>
    <row r="253" spans="1:14" ht="12" customHeight="1" x14ac:dyDescent="0.2">
      <c r="B253" s="234"/>
    </row>
    <row r="254" spans="1:14" ht="5.25" customHeight="1" x14ac:dyDescent="0.2"/>
    <row r="255" spans="1:14" ht="12" customHeight="1" thickBot="1" x14ac:dyDescent="0.25">
      <c r="A255" s="233" t="s">
        <v>142</v>
      </c>
      <c r="B255" s="233"/>
      <c r="C255" s="232">
        <v>1710725</v>
      </c>
      <c r="D255" s="232">
        <v>1710725</v>
      </c>
      <c r="F255" s="232">
        <v>0</v>
      </c>
      <c r="G255" s="231">
        <v>0</v>
      </c>
      <c r="H255" s="232">
        <v>0</v>
      </c>
      <c r="I255" s="231">
        <v>0</v>
      </c>
      <c r="K255" s="232">
        <v>0</v>
      </c>
      <c r="L255" s="231">
        <v>0</v>
      </c>
      <c r="M255" s="232">
        <v>0</v>
      </c>
      <c r="N255" s="231">
        <v>0</v>
      </c>
    </row>
    <row r="256" spans="1:14" ht="7.5" customHeight="1" thickTop="1" x14ac:dyDescent="0.2"/>
    <row r="257" spans="1:14" x14ac:dyDescent="0.2">
      <c r="A257" s="234" t="s">
        <v>29</v>
      </c>
      <c r="B257" s="234"/>
    </row>
    <row r="258" spans="1:14" ht="0.75" customHeight="1" x14ac:dyDescent="0.2"/>
    <row r="259" spans="1:14" ht="11.25" customHeight="1" x14ac:dyDescent="0.2">
      <c r="B259" s="234" t="s">
        <v>143</v>
      </c>
      <c r="C259" s="207">
        <v>2014250</v>
      </c>
      <c r="D259" s="207">
        <v>1976750</v>
      </c>
      <c r="F259" s="207">
        <v>0</v>
      </c>
      <c r="G259" s="235">
        <v>0</v>
      </c>
      <c r="H259" s="207">
        <v>0</v>
      </c>
      <c r="I259" s="235">
        <v>0</v>
      </c>
      <c r="K259" s="207">
        <v>0</v>
      </c>
      <c r="L259" s="235">
        <v>0</v>
      </c>
      <c r="M259" s="207">
        <v>0</v>
      </c>
      <c r="N259" s="235">
        <v>0</v>
      </c>
    </row>
    <row r="260" spans="1:14" ht="12" customHeight="1" x14ac:dyDescent="0.2">
      <c r="B260" s="234"/>
    </row>
    <row r="261" spans="1:14" ht="5.25" customHeight="1" x14ac:dyDescent="0.2"/>
    <row r="262" spans="1:14" ht="12" customHeight="1" thickBot="1" x14ac:dyDescent="0.25">
      <c r="A262" s="233" t="s">
        <v>142</v>
      </c>
      <c r="B262" s="233"/>
      <c r="C262" s="232">
        <v>2014250</v>
      </c>
      <c r="D262" s="232">
        <v>1976750</v>
      </c>
      <c r="F262" s="232">
        <v>0</v>
      </c>
      <c r="G262" s="231">
        <v>0</v>
      </c>
      <c r="H262" s="232">
        <v>0</v>
      </c>
      <c r="I262" s="231">
        <v>0</v>
      </c>
      <c r="K262" s="232">
        <v>0</v>
      </c>
      <c r="L262" s="231">
        <v>0</v>
      </c>
      <c r="M262" s="232">
        <v>0</v>
      </c>
      <c r="N262" s="231">
        <v>0</v>
      </c>
    </row>
    <row r="263" spans="1:14" ht="7.5" customHeight="1" thickTop="1" x14ac:dyDescent="0.2"/>
    <row r="264" spans="1:14" ht="9" customHeight="1" x14ac:dyDescent="0.2"/>
    <row r="265" spans="1:14" ht="11.25" customHeight="1" thickBot="1" x14ac:dyDescent="0.25">
      <c r="A265" s="211" t="s">
        <v>30</v>
      </c>
      <c r="B265" s="211"/>
      <c r="C265" s="230">
        <v>800144877</v>
      </c>
      <c r="D265" s="230">
        <v>800144877</v>
      </c>
      <c r="F265" s="230">
        <v>71715226.290000007</v>
      </c>
      <c r="G265" s="229">
        <v>8.9627801603733825</v>
      </c>
      <c r="H265" s="230">
        <v>70010968.560000002</v>
      </c>
      <c r="I265" s="229">
        <v>9.1604833520200817</v>
      </c>
      <c r="K265" s="230">
        <v>264876748.93000001</v>
      </c>
      <c r="L265" s="229">
        <v>33.103598678667787</v>
      </c>
      <c r="M265" s="230">
        <v>252143643.50999999</v>
      </c>
      <c r="N265" s="229">
        <v>32.991368298405398</v>
      </c>
    </row>
    <row r="266" spans="1:14" ht="6.75" customHeight="1" thickTop="1" x14ac:dyDescent="0.2"/>
  </sheetData>
  <mergeCells count="108">
    <mergeCell ref="A1:O5"/>
    <mergeCell ref="F7:I7"/>
    <mergeCell ref="K7:N7"/>
    <mergeCell ref="C8:C9"/>
    <mergeCell ref="D8:D9"/>
    <mergeCell ref="F8:G8"/>
    <mergeCell ref="H8:I8"/>
    <mergeCell ref="K8:L8"/>
    <mergeCell ref="M8:N8"/>
    <mergeCell ref="A10:B10"/>
    <mergeCell ref="A11:B11"/>
    <mergeCell ref="B13:B14"/>
    <mergeCell ref="B16:B17"/>
    <mergeCell ref="B19:B20"/>
    <mergeCell ref="B22:B23"/>
    <mergeCell ref="B25:B26"/>
    <mergeCell ref="A28:B28"/>
    <mergeCell ref="A30:B30"/>
    <mergeCell ref="B32:B33"/>
    <mergeCell ref="B35:B36"/>
    <mergeCell ref="B38:B39"/>
    <mergeCell ref="A41:B41"/>
    <mergeCell ref="A44:B44"/>
    <mergeCell ref="A46:B46"/>
    <mergeCell ref="A47:B47"/>
    <mergeCell ref="B49:B50"/>
    <mergeCell ref="B52:B53"/>
    <mergeCell ref="B55:B56"/>
    <mergeCell ref="B58:B59"/>
    <mergeCell ref="A61:B61"/>
    <mergeCell ref="A63:B63"/>
    <mergeCell ref="B65:B66"/>
    <mergeCell ref="A68:B68"/>
    <mergeCell ref="A70:B70"/>
    <mergeCell ref="B72:B73"/>
    <mergeCell ref="B75:B76"/>
    <mergeCell ref="B78:B79"/>
    <mergeCell ref="A81:B81"/>
    <mergeCell ref="A83:B83"/>
    <mergeCell ref="B85:B86"/>
    <mergeCell ref="B88:B89"/>
    <mergeCell ref="B91:B92"/>
    <mergeCell ref="A94:B94"/>
    <mergeCell ref="A96:B96"/>
    <mergeCell ref="B98:B99"/>
    <mergeCell ref="B101:B102"/>
    <mergeCell ref="B104:B105"/>
    <mergeCell ref="B107:B108"/>
    <mergeCell ref="A110:B110"/>
    <mergeCell ref="A112:B112"/>
    <mergeCell ref="B114:B115"/>
    <mergeCell ref="B117:B118"/>
    <mergeCell ref="B120:B121"/>
    <mergeCell ref="B123:B124"/>
    <mergeCell ref="B126:B127"/>
    <mergeCell ref="B129:B130"/>
    <mergeCell ref="B132:B133"/>
    <mergeCell ref="B135:B136"/>
    <mergeCell ref="B138:B139"/>
    <mergeCell ref="A141:B141"/>
    <mergeCell ref="A143:B143"/>
    <mergeCell ref="B145:B146"/>
    <mergeCell ref="B148:B149"/>
    <mergeCell ref="A151:B151"/>
    <mergeCell ref="A153:B153"/>
    <mergeCell ref="B155:B156"/>
    <mergeCell ref="B158:B159"/>
    <mergeCell ref="B161:B162"/>
    <mergeCell ref="B164:B165"/>
    <mergeCell ref="A167:B167"/>
    <mergeCell ref="A169:B169"/>
    <mergeCell ref="B171:B172"/>
    <mergeCell ref="B174:B175"/>
    <mergeCell ref="B177:B178"/>
    <mergeCell ref="B180:B181"/>
    <mergeCell ref="B183:B184"/>
    <mergeCell ref="B186:B187"/>
    <mergeCell ref="A189:B189"/>
    <mergeCell ref="A191:B191"/>
    <mergeCell ref="B193:B194"/>
    <mergeCell ref="B196:B197"/>
    <mergeCell ref="A199:B199"/>
    <mergeCell ref="A201:B201"/>
    <mergeCell ref="B203:B204"/>
    <mergeCell ref="A206:B206"/>
    <mergeCell ref="A208:B208"/>
    <mergeCell ref="B210:B211"/>
    <mergeCell ref="B213:B214"/>
    <mergeCell ref="A216:B216"/>
    <mergeCell ref="A218:B218"/>
    <mergeCell ref="B220:B221"/>
    <mergeCell ref="B223:B224"/>
    <mergeCell ref="A226:B226"/>
    <mergeCell ref="A228:B228"/>
    <mergeCell ref="B230:B231"/>
    <mergeCell ref="B233:B234"/>
    <mergeCell ref="B236:B237"/>
    <mergeCell ref="B239:B240"/>
    <mergeCell ref="B242:B243"/>
    <mergeCell ref="B259:B260"/>
    <mergeCell ref="A262:B262"/>
    <mergeCell ref="A265:B265"/>
    <mergeCell ref="A245:B245"/>
    <mergeCell ref="A247:B247"/>
    <mergeCell ref="B249:B250"/>
    <mergeCell ref="B252:B253"/>
    <mergeCell ref="A255:B255"/>
    <mergeCell ref="A257:B2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>
      <selection activeCell="F24" sqref="F24"/>
    </sheetView>
  </sheetViews>
  <sheetFormatPr defaultColWidth="6.85546875" defaultRowHeight="12.75" x14ac:dyDescent="0.2"/>
  <cols>
    <col min="1" max="1" width="1.28515625" customWidth="1"/>
    <col min="2" max="2" width="16.140625" style="240" customWidth="1"/>
    <col min="3" max="3" width="7.85546875" style="240" customWidth="1"/>
    <col min="4" max="4" width="12.85546875" customWidth="1"/>
    <col min="5" max="5" width="13" customWidth="1"/>
    <col min="6" max="6" width="12.5703125" customWidth="1"/>
    <col min="7" max="7" width="12.85546875" customWidth="1"/>
    <col min="8" max="8" width="12.7109375" customWidth="1"/>
    <col min="9" max="9" width="1" customWidth="1"/>
    <col min="10" max="10" width="13.85546875" customWidth="1"/>
    <col min="11" max="11" width="13.140625" customWidth="1"/>
    <col min="12" max="12" width="13" customWidth="1"/>
    <col min="13" max="13" width="12.42578125" customWidth="1"/>
    <col min="14" max="14" width="1.28515625" customWidth="1"/>
  </cols>
  <sheetData>
    <row r="1" spans="1:14" ht="13.5" customHeight="1" x14ac:dyDescent="0.2">
      <c r="B1" s="217" t="s">
        <v>202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3.5" customHeight="1" x14ac:dyDescent="0.2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8" customHeight="1" x14ac:dyDescent="0.2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1.25" customHeight="1" x14ac:dyDescent="0.2">
      <c r="A4" s="249" t="s">
        <v>201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4" ht="20.25" customHeight="1" x14ac:dyDescent="0.2"/>
    <row r="6" spans="1:14" ht="10.5" customHeight="1" x14ac:dyDescent="0.2">
      <c r="D6" s="215" t="s">
        <v>130</v>
      </c>
      <c r="E6" s="215" t="s">
        <v>129</v>
      </c>
      <c r="F6" s="215" t="s">
        <v>200</v>
      </c>
      <c r="G6" s="213" t="s">
        <v>127</v>
      </c>
      <c r="H6" s="215" t="s">
        <v>126</v>
      </c>
      <c r="J6" s="214" t="s">
        <v>125</v>
      </c>
      <c r="K6" s="215" t="s">
        <v>124</v>
      </c>
      <c r="L6" s="215" t="s">
        <v>123</v>
      </c>
      <c r="M6" s="214" t="s">
        <v>122</v>
      </c>
    </row>
    <row r="7" spans="1:14" ht="14.25" customHeight="1" x14ac:dyDescent="0.2">
      <c r="D7" s="213"/>
      <c r="E7" s="213"/>
      <c r="F7" s="213"/>
      <c r="G7" s="213"/>
      <c r="H7" s="213"/>
      <c r="J7" s="212"/>
      <c r="K7" s="213"/>
      <c r="L7" s="213"/>
      <c r="M7" s="212"/>
    </row>
    <row r="8" spans="1:14" ht="9" customHeight="1" x14ac:dyDescent="0.2"/>
    <row r="9" spans="1:14" ht="0.75" customHeight="1" x14ac:dyDescent="0.2"/>
    <row r="10" spans="1:14" ht="11.25" customHeight="1" x14ac:dyDescent="0.2">
      <c r="A10" s="211" t="s">
        <v>9</v>
      </c>
      <c r="B10" s="211"/>
    </row>
    <row r="11" spans="1:14" ht="5.25" customHeight="1" x14ac:dyDescent="0.2"/>
    <row r="12" spans="1:14" ht="2.25" customHeight="1" x14ac:dyDescent="0.2"/>
    <row r="13" spans="1:14" ht="13.5" customHeight="1" x14ac:dyDescent="0.2">
      <c r="A13" s="234" t="s">
        <v>10</v>
      </c>
      <c r="B13" s="234"/>
      <c r="C13" s="234"/>
    </row>
    <row r="14" spans="1:14" ht="11.25" customHeight="1" x14ac:dyDescent="0.2">
      <c r="B14" s="245" t="s">
        <v>181</v>
      </c>
      <c r="C14" s="245"/>
      <c r="D14" s="207">
        <v>142196021.87</v>
      </c>
      <c r="J14" s="206">
        <v>142196021.87</v>
      </c>
      <c r="M14" s="206">
        <v>142196021.87</v>
      </c>
    </row>
    <row r="15" spans="1:14" ht="11.25" customHeight="1" x14ac:dyDescent="0.2">
      <c r="B15" s="245" t="s">
        <v>180</v>
      </c>
      <c r="C15" s="245"/>
      <c r="D15" s="207">
        <v>319134.10000000003</v>
      </c>
      <c r="J15" s="206">
        <v>319134.10000000003</v>
      </c>
      <c r="M15" s="206">
        <v>319134.10000000003</v>
      </c>
    </row>
    <row r="16" spans="1:14" ht="11.25" customHeight="1" x14ac:dyDescent="0.2">
      <c r="B16" s="245" t="s">
        <v>179</v>
      </c>
      <c r="C16" s="245"/>
      <c r="D16" s="207">
        <v>17669.93</v>
      </c>
      <c r="F16" s="207">
        <v>533.48</v>
      </c>
      <c r="H16" s="207">
        <v>580.86</v>
      </c>
      <c r="J16" s="206">
        <v>18784.27</v>
      </c>
      <c r="K16" s="207">
        <v>0.43</v>
      </c>
      <c r="L16" s="207">
        <v>3551.07</v>
      </c>
      <c r="M16" s="206">
        <v>22335.77</v>
      </c>
    </row>
    <row r="17" spans="1:13" ht="11.25" customHeight="1" x14ac:dyDescent="0.2">
      <c r="B17" s="245" t="s">
        <v>199</v>
      </c>
      <c r="C17" s="245"/>
      <c r="F17" s="207">
        <v>803600.28</v>
      </c>
      <c r="J17" s="206">
        <v>803600.28</v>
      </c>
      <c r="M17" s="206">
        <v>803600.28</v>
      </c>
    </row>
    <row r="18" spans="1:13" ht="11.25" customHeight="1" x14ac:dyDescent="0.2">
      <c r="B18" s="245" t="s">
        <v>21</v>
      </c>
      <c r="C18" s="245"/>
      <c r="D18" s="207">
        <v>3674.25</v>
      </c>
      <c r="J18" s="206">
        <v>3674.25</v>
      </c>
      <c r="M18" s="206">
        <v>3674.25</v>
      </c>
    </row>
    <row r="19" spans="1:13" ht="11.25" customHeight="1" x14ac:dyDescent="0.2">
      <c r="B19" s="245" t="s">
        <v>29</v>
      </c>
      <c r="C19" s="245"/>
      <c r="D19" s="207">
        <v>52123.590000000004</v>
      </c>
      <c r="E19" s="207">
        <v>802150.75</v>
      </c>
      <c r="F19" s="207">
        <v>151584.66</v>
      </c>
      <c r="G19" s="207">
        <v>137510.76999999999</v>
      </c>
      <c r="H19" s="207">
        <v>300</v>
      </c>
      <c r="J19" s="206">
        <v>1143669.77</v>
      </c>
      <c r="L19" s="207">
        <v>8105129.2300000004</v>
      </c>
      <c r="M19" s="206">
        <v>9248799</v>
      </c>
    </row>
    <row r="20" spans="1:13" ht="3" customHeight="1" x14ac:dyDescent="0.2"/>
    <row r="21" spans="1:13" ht="16.5" customHeight="1" thickBot="1" x14ac:dyDescent="0.25">
      <c r="B21" s="245" t="s">
        <v>142</v>
      </c>
      <c r="C21" s="245"/>
      <c r="D21" s="248">
        <v>142588623.74000001</v>
      </c>
      <c r="E21" s="248">
        <v>802150.75</v>
      </c>
      <c r="F21" s="248">
        <v>955718.42</v>
      </c>
      <c r="G21" s="248">
        <v>137510.76999999999</v>
      </c>
      <c r="H21" s="248">
        <v>880.86</v>
      </c>
      <c r="J21" s="247">
        <v>144484884.53999999</v>
      </c>
      <c r="K21" s="248">
        <v>0.43</v>
      </c>
      <c r="L21" s="248">
        <v>8108680.2999999998</v>
      </c>
      <c r="M21" s="247">
        <v>152593565.27000001</v>
      </c>
    </row>
    <row r="22" spans="1:13" ht="2.25" customHeight="1" thickTop="1" x14ac:dyDescent="0.2"/>
    <row r="23" spans="1:13" ht="13.5" customHeight="1" x14ac:dyDescent="0.2">
      <c r="A23" s="234" t="s">
        <v>11</v>
      </c>
      <c r="B23" s="234"/>
      <c r="C23" s="234"/>
    </row>
    <row r="24" spans="1:13" ht="11.25" customHeight="1" x14ac:dyDescent="0.2">
      <c r="B24" s="245" t="s">
        <v>177</v>
      </c>
      <c r="C24" s="245"/>
      <c r="D24" s="207">
        <v>46340352</v>
      </c>
      <c r="J24" s="206">
        <v>46340352</v>
      </c>
      <c r="M24" s="206">
        <v>46340352</v>
      </c>
    </row>
    <row r="25" spans="1:13" ht="11.25" customHeight="1" x14ac:dyDescent="0.2">
      <c r="B25" s="245" t="s">
        <v>176</v>
      </c>
      <c r="C25" s="245"/>
      <c r="D25" s="207">
        <v>-8160175</v>
      </c>
      <c r="J25" s="206">
        <v>-8160175</v>
      </c>
      <c r="M25" s="206">
        <v>-8160175</v>
      </c>
    </row>
    <row r="26" spans="1:13" ht="11.25" customHeight="1" x14ac:dyDescent="0.2">
      <c r="B26" s="245" t="s">
        <v>29</v>
      </c>
      <c r="C26" s="245"/>
      <c r="E26" s="207">
        <v>856896.02</v>
      </c>
      <c r="F26" s="207">
        <v>5124867.38</v>
      </c>
      <c r="J26" s="206">
        <v>5981763.4000000004</v>
      </c>
      <c r="M26" s="206">
        <v>5981763.4000000004</v>
      </c>
    </row>
    <row r="27" spans="1:13" ht="3" customHeight="1" x14ac:dyDescent="0.2"/>
    <row r="28" spans="1:13" ht="16.5" customHeight="1" thickBot="1" x14ac:dyDescent="0.25">
      <c r="B28" s="245" t="s">
        <v>142</v>
      </c>
      <c r="C28" s="245"/>
      <c r="D28" s="248">
        <v>38180177</v>
      </c>
      <c r="E28" s="248">
        <v>856896.02</v>
      </c>
      <c r="F28" s="248">
        <v>5124867.38</v>
      </c>
      <c r="J28" s="247">
        <v>44161940.399999999</v>
      </c>
      <c r="M28" s="247">
        <v>44161940.399999999</v>
      </c>
    </row>
    <row r="29" spans="1:13" ht="2.25" customHeight="1" thickTop="1" x14ac:dyDescent="0.2"/>
    <row r="30" spans="1:13" ht="13.5" customHeight="1" x14ac:dyDescent="0.2">
      <c r="A30" s="234" t="s">
        <v>90</v>
      </c>
      <c r="B30" s="234"/>
      <c r="C30" s="234"/>
    </row>
    <row r="31" spans="1:13" ht="11.25" customHeight="1" x14ac:dyDescent="0.2">
      <c r="B31" s="245" t="s">
        <v>29</v>
      </c>
      <c r="C31" s="245"/>
      <c r="E31" s="207">
        <v>4871524.5</v>
      </c>
      <c r="F31" s="207">
        <v>582901.44000000006</v>
      </c>
      <c r="J31" s="206">
        <v>5454425.9400000004</v>
      </c>
      <c r="M31" s="206">
        <v>5454425.9400000004</v>
      </c>
    </row>
    <row r="32" spans="1:13" ht="3" customHeight="1" x14ac:dyDescent="0.2"/>
    <row r="33" spans="1:13" ht="16.5" customHeight="1" thickBot="1" x14ac:dyDescent="0.25">
      <c r="B33" s="245" t="s">
        <v>142</v>
      </c>
      <c r="C33" s="245"/>
      <c r="E33" s="248">
        <v>4871524.5</v>
      </c>
      <c r="F33" s="248">
        <v>582901.44000000006</v>
      </c>
      <c r="J33" s="247">
        <v>5454425.9400000004</v>
      </c>
      <c r="M33" s="247">
        <v>5454425.9400000004</v>
      </c>
    </row>
    <row r="34" spans="1:13" ht="3" customHeight="1" thickTop="1" x14ac:dyDescent="0.2"/>
    <row r="35" spans="1:13" ht="16.5" customHeight="1" thickBot="1" x14ac:dyDescent="0.25">
      <c r="B35" s="245" t="s">
        <v>148</v>
      </c>
      <c r="C35" s="245"/>
      <c r="H35" s="248">
        <v>1478187.98</v>
      </c>
      <c r="J35" s="247">
        <v>1478187.98</v>
      </c>
      <c r="M35" s="247">
        <v>1478187.98</v>
      </c>
    </row>
    <row r="36" spans="1:13" ht="3" customHeight="1" thickTop="1" x14ac:dyDescent="0.2"/>
    <row r="37" spans="1:13" ht="16.5" customHeight="1" thickBot="1" x14ac:dyDescent="0.25">
      <c r="B37" s="245" t="s">
        <v>198</v>
      </c>
      <c r="C37" s="245"/>
      <c r="E37" s="248">
        <v>77382.63</v>
      </c>
      <c r="F37" s="248">
        <v>100396.6</v>
      </c>
      <c r="J37" s="247">
        <v>177779.23</v>
      </c>
      <c r="M37" s="247">
        <v>177779.23</v>
      </c>
    </row>
    <row r="38" spans="1:13" ht="3.75" customHeight="1" thickTop="1" x14ac:dyDescent="0.2"/>
    <row r="39" spans="1:13" ht="11.25" customHeight="1" thickBot="1" x14ac:dyDescent="0.25">
      <c r="A39" s="211" t="s">
        <v>12</v>
      </c>
      <c r="B39" s="211"/>
      <c r="C39" s="211"/>
      <c r="D39" s="247">
        <v>180768800.74000001</v>
      </c>
      <c r="E39" s="247">
        <v>6607953.9000000004</v>
      </c>
      <c r="F39" s="247">
        <v>6763883.8399999999</v>
      </c>
      <c r="G39" s="247">
        <v>137510.76999999999</v>
      </c>
      <c r="H39" s="247">
        <v>1479068.84</v>
      </c>
      <c r="J39" s="247">
        <v>195757218.09</v>
      </c>
      <c r="K39" s="247">
        <v>0.43</v>
      </c>
      <c r="L39" s="247">
        <v>8108680.2999999998</v>
      </c>
      <c r="M39" s="247">
        <v>203865898.81999999</v>
      </c>
    </row>
    <row r="40" spans="1:13" ht="5.25" customHeight="1" thickTop="1" x14ac:dyDescent="0.2"/>
    <row r="41" spans="1:13" ht="11.25" customHeight="1" x14ac:dyDescent="0.2">
      <c r="A41" s="211" t="s">
        <v>13</v>
      </c>
      <c r="B41" s="211"/>
    </row>
    <row r="42" spans="1:13" ht="5.25" customHeight="1" x14ac:dyDescent="0.2"/>
    <row r="43" spans="1:13" ht="2.25" customHeight="1" x14ac:dyDescent="0.2"/>
    <row r="44" spans="1:13" ht="13.5" customHeight="1" x14ac:dyDescent="0.2">
      <c r="A44" s="234" t="s">
        <v>14</v>
      </c>
      <c r="B44" s="234"/>
      <c r="C44" s="234"/>
    </row>
    <row r="45" spans="1:13" ht="11.25" customHeight="1" x14ac:dyDescent="0.2">
      <c r="B45" s="245" t="s">
        <v>152</v>
      </c>
      <c r="C45" s="245"/>
      <c r="D45" s="207">
        <v>29127126.440000001</v>
      </c>
      <c r="E45" s="207">
        <v>3021766.71</v>
      </c>
      <c r="J45" s="206">
        <v>32148893.150000002</v>
      </c>
      <c r="M45" s="206">
        <v>32148893.150000002</v>
      </c>
    </row>
    <row r="46" spans="1:13" ht="11.25" customHeight="1" x14ac:dyDescent="0.2">
      <c r="B46" s="245" t="s">
        <v>161</v>
      </c>
      <c r="C46" s="245"/>
      <c r="D46" s="207">
        <v>618861.51</v>
      </c>
      <c r="E46" s="207">
        <v>274293.94</v>
      </c>
      <c r="H46" s="207">
        <v>1051.2</v>
      </c>
      <c r="J46" s="206">
        <v>894206.65</v>
      </c>
      <c r="M46" s="206">
        <v>894206.65</v>
      </c>
    </row>
    <row r="47" spans="1:13" ht="11.25" customHeight="1" x14ac:dyDescent="0.2">
      <c r="B47" s="245" t="s">
        <v>190</v>
      </c>
      <c r="C47" s="245"/>
      <c r="D47" s="207">
        <v>195358.73</v>
      </c>
      <c r="E47" s="207">
        <v>656196.75</v>
      </c>
      <c r="J47" s="206">
        <v>851555.48</v>
      </c>
      <c r="M47" s="206">
        <v>851555.48</v>
      </c>
    </row>
    <row r="48" spans="1:13" ht="11.25" customHeight="1" x14ac:dyDescent="0.2">
      <c r="B48" s="245" t="s">
        <v>157</v>
      </c>
      <c r="C48" s="245"/>
      <c r="D48" s="207">
        <v>5512017.4100000001</v>
      </c>
      <c r="J48" s="206">
        <v>5512017.4100000001</v>
      </c>
      <c r="M48" s="206">
        <v>5512017.4100000001</v>
      </c>
    </row>
    <row r="49" spans="1:13" ht="3" customHeight="1" x14ac:dyDescent="0.2"/>
    <row r="50" spans="1:13" ht="16.5" customHeight="1" thickBot="1" x14ac:dyDescent="0.25">
      <c r="B50" s="245" t="s">
        <v>142</v>
      </c>
      <c r="C50" s="245"/>
      <c r="D50" s="248">
        <v>35453364.090000004</v>
      </c>
      <c r="E50" s="248">
        <v>3952257.4</v>
      </c>
      <c r="H50" s="248">
        <v>1051.2</v>
      </c>
      <c r="J50" s="247">
        <v>39406672.689999998</v>
      </c>
      <c r="M50" s="247">
        <v>39406672.689999998</v>
      </c>
    </row>
    <row r="51" spans="1:13" ht="2.25" customHeight="1" thickTop="1" x14ac:dyDescent="0.2"/>
    <row r="52" spans="1:13" ht="13.5" customHeight="1" x14ac:dyDescent="0.2">
      <c r="A52" s="234" t="s">
        <v>197</v>
      </c>
      <c r="B52" s="234"/>
      <c r="C52" s="234"/>
    </row>
    <row r="53" spans="1:13" ht="11.25" customHeight="1" x14ac:dyDescent="0.2">
      <c r="B53" s="245" t="s">
        <v>174</v>
      </c>
      <c r="C53" s="245"/>
      <c r="D53" s="207">
        <v>2513850.4</v>
      </c>
      <c r="J53" s="206">
        <v>2513850.4</v>
      </c>
      <c r="M53" s="206">
        <v>2513850.4</v>
      </c>
    </row>
    <row r="54" spans="1:13" ht="3" customHeight="1" x14ac:dyDescent="0.2"/>
    <row r="55" spans="1:13" ht="16.5" customHeight="1" thickBot="1" x14ac:dyDescent="0.25">
      <c r="B55" s="245" t="s">
        <v>142</v>
      </c>
      <c r="C55" s="245"/>
      <c r="D55" s="248">
        <v>2513850.4</v>
      </c>
      <c r="J55" s="247">
        <v>2513850.4</v>
      </c>
      <c r="M55" s="247">
        <v>2513850.4</v>
      </c>
    </row>
    <row r="56" spans="1:13" ht="2.25" customHeight="1" thickTop="1" x14ac:dyDescent="0.2"/>
    <row r="57" spans="1:13" ht="13.5" customHeight="1" x14ac:dyDescent="0.2">
      <c r="A57" s="234" t="s">
        <v>16</v>
      </c>
      <c r="B57" s="234"/>
      <c r="C57" s="234"/>
    </row>
    <row r="58" spans="1:13" ht="11.25" customHeight="1" x14ac:dyDescent="0.2">
      <c r="B58" s="245" t="s">
        <v>152</v>
      </c>
      <c r="C58" s="245"/>
      <c r="D58" s="207">
        <v>2269787.58</v>
      </c>
      <c r="E58" s="207">
        <v>209817.56</v>
      </c>
      <c r="J58" s="206">
        <v>2479605.14</v>
      </c>
      <c r="M58" s="206">
        <v>2479605.14</v>
      </c>
    </row>
    <row r="59" spans="1:13" ht="11.25" customHeight="1" x14ac:dyDescent="0.2">
      <c r="B59" s="245" t="s">
        <v>190</v>
      </c>
      <c r="C59" s="245"/>
      <c r="D59" s="207">
        <v>119542.02</v>
      </c>
      <c r="E59" s="207">
        <v>2868.4</v>
      </c>
      <c r="J59" s="206">
        <v>122410.42</v>
      </c>
      <c r="M59" s="206">
        <v>122410.42</v>
      </c>
    </row>
    <row r="60" spans="1:13" ht="11.25" customHeight="1" x14ac:dyDescent="0.2">
      <c r="B60" s="245" t="s">
        <v>157</v>
      </c>
      <c r="C60" s="245"/>
      <c r="D60" s="207">
        <v>363347.60000000003</v>
      </c>
      <c r="J60" s="206">
        <v>363347.60000000003</v>
      </c>
      <c r="M60" s="206">
        <v>363347.60000000003</v>
      </c>
    </row>
    <row r="61" spans="1:13" ht="3" customHeight="1" x14ac:dyDescent="0.2"/>
    <row r="62" spans="1:13" ht="16.5" customHeight="1" thickBot="1" x14ac:dyDescent="0.25">
      <c r="B62" s="245" t="s">
        <v>142</v>
      </c>
      <c r="C62" s="245"/>
      <c r="D62" s="248">
        <v>2752677.2</v>
      </c>
      <c r="E62" s="248">
        <v>212685.96</v>
      </c>
      <c r="J62" s="247">
        <v>2965363.16</v>
      </c>
      <c r="M62" s="247">
        <v>2965363.16</v>
      </c>
    </row>
    <row r="63" spans="1:13" ht="2.25" customHeight="1" thickTop="1" x14ac:dyDescent="0.2"/>
    <row r="64" spans="1:13" ht="13.5" customHeight="1" x14ac:dyDescent="0.2">
      <c r="A64" s="234" t="s">
        <v>17</v>
      </c>
      <c r="B64" s="234"/>
      <c r="C64" s="234"/>
    </row>
    <row r="65" spans="1:13" ht="11.25" customHeight="1" x14ac:dyDescent="0.2">
      <c r="B65" s="245" t="s">
        <v>152</v>
      </c>
      <c r="C65" s="245"/>
      <c r="D65" s="207">
        <v>816242.24</v>
      </c>
      <c r="E65" s="207">
        <v>677165.85</v>
      </c>
      <c r="J65" s="206">
        <v>1493408.09</v>
      </c>
      <c r="M65" s="206">
        <v>1493408.09</v>
      </c>
    </row>
    <row r="66" spans="1:13" ht="11.25" customHeight="1" x14ac:dyDescent="0.2">
      <c r="B66" s="245" t="s">
        <v>190</v>
      </c>
      <c r="C66" s="245"/>
      <c r="D66" s="207">
        <v>-4579.6900000000005</v>
      </c>
      <c r="E66" s="207">
        <v>84261.07</v>
      </c>
      <c r="J66" s="206">
        <v>79681.38</v>
      </c>
      <c r="M66" s="206">
        <v>79681.38</v>
      </c>
    </row>
    <row r="67" spans="1:13" ht="11.25" customHeight="1" x14ac:dyDescent="0.2">
      <c r="B67" s="245" t="s">
        <v>157</v>
      </c>
      <c r="C67" s="245"/>
      <c r="D67" s="207">
        <v>127459.28</v>
      </c>
      <c r="J67" s="206">
        <v>127459.28</v>
      </c>
      <c r="M67" s="206">
        <v>127459.28</v>
      </c>
    </row>
    <row r="68" spans="1:13" ht="3" customHeight="1" x14ac:dyDescent="0.2"/>
    <row r="69" spans="1:13" ht="16.5" customHeight="1" thickBot="1" x14ac:dyDescent="0.25">
      <c r="B69" s="245" t="s">
        <v>142</v>
      </c>
      <c r="C69" s="245"/>
      <c r="D69" s="248">
        <v>939121.83000000007</v>
      </c>
      <c r="E69" s="248">
        <v>761426.92</v>
      </c>
      <c r="J69" s="247">
        <v>1700548.75</v>
      </c>
      <c r="M69" s="247">
        <v>1700548.75</v>
      </c>
    </row>
    <row r="70" spans="1:13" ht="2.25" customHeight="1" thickTop="1" x14ac:dyDescent="0.2"/>
    <row r="71" spans="1:13" ht="13.5" customHeight="1" x14ac:dyDescent="0.2">
      <c r="A71" s="234" t="s">
        <v>196</v>
      </c>
      <c r="B71" s="234"/>
      <c r="C71" s="234"/>
    </row>
    <row r="72" spans="1:13" ht="11.25" customHeight="1" x14ac:dyDescent="0.2">
      <c r="B72" s="245" t="s">
        <v>152</v>
      </c>
      <c r="C72" s="245"/>
      <c r="E72" s="207">
        <v>1802.5</v>
      </c>
      <c r="J72" s="206">
        <v>1802.5</v>
      </c>
      <c r="M72" s="206">
        <v>1802.5</v>
      </c>
    </row>
    <row r="73" spans="1:13" ht="3" customHeight="1" x14ac:dyDescent="0.2"/>
    <row r="74" spans="1:13" ht="16.5" customHeight="1" thickBot="1" x14ac:dyDescent="0.25">
      <c r="B74" s="245" t="s">
        <v>142</v>
      </c>
      <c r="C74" s="245"/>
      <c r="E74" s="248">
        <v>1802.5</v>
      </c>
      <c r="J74" s="247">
        <v>1802.5</v>
      </c>
      <c r="M74" s="247">
        <v>1802.5</v>
      </c>
    </row>
    <row r="75" spans="1:13" ht="2.25" customHeight="1" thickTop="1" x14ac:dyDescent="0.2"/>
    <row r="76" spans="1:13" ht="13.5" customHeight="1" x14ac:dyDescent="0.2">
      <c r="A76" s="234" t="s">
        <v>18</v>
      </c>
      <c r="B76" s="234"/>
      <c r="C76" s="234"/>
    </row>
    <row r="77" spans="1:13" ht="11.25" customHeight="1" x14ac:dyDescent="0.2">
      <c r="B77" s="245" t="s">
        <v>152</v>
      </c>
      <c r="C77" s="245"/>
      <c r="D77" s="207">
        <v>473673.83</v>
      </c>
      <c r="E77" s="207">
        <v>126058.98</v>
      </c>
      <c r="J77" s="206">
        <v>599732.81000000006</v>
      </c>
      <c r="M77" s="206">
        <v>599732.81000000006</v>
      </c>
    </row>
    <row r="78" spans="1:13" ht="11.25" customHeight="1" x14ac:dyDescent="0.2">
      <c r="B78" s="245" t="s">
        <v>173</v>
      </c>
      <c r="C78" s="245"/>
      <c r="D78" s="207">
        <v>557715</v>
      </c>
      <c r="J78" s="206">
        <v>557715</v>
      </c>
      <c r="M78" s="206">
        <v>557715</v>
      </c>
    </row>
    <row r="79" spans="1:13" ht="11.25" customHeight="1" x14ac:dyDescent="0.2">
      <c r="B79" s="245" t="s">
        <v>190</v>
      </c>
      <c r="C79" s="245"/>
      <c r="D79" s="207">
        <v>22887.260000000002</v>
      </c>
      <c r="E79" s="207">
        <v>13305.54</v>
      </c>
      <c r="J79" s="206">
        <v>36192.800000000003</v>
      </c>
      <c r="M79" s="206">
        <v>36192.800000000003</v>
      </c>
    </row>
    <row r="80" spans="1:13" ht="11.25" customHeight="1" x14ac:dyDescent="0.2">
      <c r="B80" s="245" t="s">
        <v>157</v>
      </c>
      <c r="C80" s="245"/>
      <c r="D80" s="207">
        <v>284.2</v>
      </c>
      <c r="J80" s="206">
        <v>284.2</v>
      </c>
      <c r="M80" s="206">
        <v>284.2</v>
      </c>
    </row>
    <row r="81" spans="1:13" ht="3" customHeight="1" x14ac:dyDescent="0.2"/>
    <row r="82" spans="1:13" ht="16.5" customHeight="1" thickBot="1" x14ac:dyDescent="0.25">
      <c r="B82" s="245" t="s">
        <v>142</v>
      </c>
      <c r="C82" s="245"/>
      <c r="D82" s="248">
        <v>1054560.29</v>
      </c>
      <c r="E82" s="248">
        <v>139364.51999999999</v>
      </c>
      <c r="J82" s="247">
        <v>1193924.81</v>
      </c>
      <c r="M82" s="247">
        <v>1193924.81</v>
      </c>
    </row>
    <row r="83" spans="1:13" ht="13.5" customHeight="1" thickTop="1" x14ac:dyDescent="0.2">
      <c r="A83" s="234" t="s">
        <v>19</v>
      </c>
      <c r="B83" s="234"/>
      <c r="C83" s="234"/>
    </row>
    <row r="84" spans="1:13" ht="11.25" customHeight="1" x14ac:dyDescent="0.2">
      <c r="B84" s="245" t="s">
        <v>171</v>
      </c>
      <c r="C84" s="245"/>
    </row>
    <row r="85" spans="1:13" ht="11.25" customHeight="1" x14ac:dyDescent="0.2">
      <c r="B85" s="245" t="s">
        <v>170</v>
      </c>
      <c r="C85" s="245"/>
    </row>
    <row r="86" spans="1:13" ht="11.25" customHeight="1" x14ac:dyDescent="0.2">
      <c r="B86" s="245" t="s">
        <v>169</v>
      </c>
      <c r="C86" s="245"/>
    </row>
    <row r="87" spans="1:13" ht="11.25" customHeight="1" x14ac:dyDescent="0.2">
      <c r="B87" s="245" t="s">
        <v>168</v>
      </c>
      <c r="C87" s="245"/>
    </row>
    <row r="88" spans="1:13" ht="11.25" customHeight="1" x14ac:dyDescent="0.2">
      <c r="B88" s="245" t="s">
        <v>167</v>
      </c>
      <c r="C88" s="245"/>
    </row>
    <row r="89" spans="1:13" ht="11.25" customHeight="1" x14ac:dyDescent="0.2">
      <c r="B89" s="245" t="s">
        <v>166</v>
      </c>
      <c r="C89" s="245"/>
    </row>
    <row r="90" spans="1:13" ht="11.25" customHeight="1" x14ac:dyDescent="0.2">
      <c r="B90" s="245" t="s">
        <v>165</v>
      </c>
      <c r="C90" s="245"/>
    </row>
    <row r="91" spans="1:13" ht="11.25" customHeight="1" x14ac:dyDescent="0.2">
      <c r="B91" s="245" t="s">
        <v>164</v>
      </c>
      <c r="C91" s="245"/>
    </row>
    <row r="92" spans="1:13" ht="11.25" customHeight="1" x14ac:dyDescent="0.2">
      <c r="B92" s="245" t="s">
        <v>163</v>
      </c>
      <c r="C92" s="245"/>
    </row>
    <row r="93" spans="1:13" ht="3" customHeight="1" x14ac:dyDescent="0.2"/>
    <row r="94" spans="1:13" ht="16.5" customHeight="1" x14ac:dyDescent="0.2">
      <c r="B94" s="245" t="s">
        <v>142</v>
      </c>
      <c r="C94" s="245"/>
    </row>
    <row r="95" spans="1:13" ht="2.25" customHeight="1" x14ac:dyDescent="0.2"/>
    <row r="96" spans="1:13" ht="13.5" customHeight="1" x14ac:dyDescent="0.2">
      <c r="A96" s="234" t="s">
        <v>20</v>
      </c>
      <c r="B96" s="234"/>
      <c r="C96" s="234"/>
    </row>
    <row r="97" spans="1:13" ht="11.25" customHeight="1" x14ac:dyDescent="0.2">
      <c r="B97" s="245" t="s">
        <v>152</v>
      </c>
      <c r="C97" s="245"/>
      <c r="D97" s="207">
        <v>3564389.81</v>
      </c>
      <c r="E97" s="207">
        <v>4992.54</v>
      </c>
      <c r="J97" s="206">
        <v>3569382.35</v>
      </c>
      <c r="M97" s="206">
        <v>3569382.35</v>
      </c>
    </row>
    <row r="98" spans="1:13" ht="11.25" customHeight="1" x14ac:dyDescent="0.2">
      <c r="B98" s="245" t="s">
        <v>157</v>
      </c>
      <c r="C98" s="245"/>
      <c r="D98" s="207">
        <v>248049.54</v>
      </c>
      <c r="J98" s="206">
        <v>248049.54</v>
      </c>
      <c r="M98" s="206">
        <v>248049.54</v>
      </c>
    </row>
    <row r="99" spans="1:13" ht="3" customHeight="1" x14ac:dyDescent="0.2"/>
    <row r="100" spans="1:13" ht="16.5" customHeight="1" thickBot="1" x14ac:dyDescent="0.25">
      <c r="B100" s="245" t="s">
        <v>142</v>
      </c>
      <c r="C100" s="245"/>
      <c r="D100" s="248">
        <v>3812439.35</v>
      </c>
      <c r="E100" s="248">
        <v>4992.54</v>
      </c>
      <c r="J100" s="247">
        <v>3817431.89</v>
      </c>
      <c r="M100" s="247">
        <v>3817431.89</v>
      </c>
    </row>
    <row r="101" spans="1:13" ht="2.25" customHeight="1" thickTop="1" x14ac:dyDescent="0.2"/>
    <row r="102" spans="1:13" ht="13.5" customHeight="1" x14ac:dyDescent="0.2">
      <c r="A102" s="234" t="s">
        <v>21</v>
      </c>
      <c r="B102" s="234"/>
      <c r="C102" s="234"/>
    </row>
    <row r="103" spans="1:13" ht="11.25" customHeight="1" x14ac:dyDescent="0.2">
      <c r="B103" s="245" t="s">
        <v>152</v>
      </c>
      <c r="C103" s="245"/>
      <c r="D103" s="207">
        <v>2606513.58</v>
      </c>
      <c r="E103" s="207">
        <v>5036.83</v>
      </c>
      <c r="J103" s="206">
        <v>2611550.41</v>
      </c>
      <c r="M103" s="206">
        <v>2611550.41</v>
      </c>
    </row>
    <row r="104" spans="1:13" ht="11.25" customHeight="1" x14ac:dyDescent="0.2">
      <c r="B104" s="245" t="s">
        <v>161</v>
      </c>
      <c r="C104" s="245"/>
      <c r="D104" s="207">
        <v>746592.69000000006</v>
      </c>
      <c r="J104" s="206">
        <v>746592.69000000006</v>
      </c>
      <c r="M104" s="206">
        <v>746592.69000000006</v>
      </c>
    </row>
    <row r="105" spans="1:13" ht="11.25" customHeight="1" x14ac:dyDescent="0.2">
      <c r="B105" s="245" t="s">
        <v>190</v>
      </c>
      <c r="C105" s="245"/>
      <c r="D105" s="207">
        <v>21172.100000000002</v>
      </c>
      <c r="J105" s="206">
        <v>21172.100000000002</v>
      </c>
      <c r="M105" s="206">
        <v>21172.100000000002</v>
      </c>
    </row>
    <row r="106" spans="1:13" ht="11.25" customHeight="1" x14ac:dyDescent="0.2">
      <c r="B106" s="245" t="s">
        <v>157</v>
      </c>
      <c r="C106" s="245"/>
      <c r="D106" s="207">
        <v>251789.21</v>
      </c>
      <c r="J106" s="206">
        <v>251789.21</v>
      </c>
      <c r="M106" s="206">
        <v>251789.21</v>
      </c>
    </row>
    <row r="107" spans="1:13" ht="3" customHeight="1" x14ac:dyDescent="0.2"/>
    <row r="108" spans="1:13" ht="16.5" customHeight="1" thickBot="1" x14ac:dyDescent="0.25">
      <c r="B108" s="245" t="s">
        <v>142</v>
      </c>
      <c r="C108" s="245"/>
      <c r="D108" s="248">
        <v>3626067.58</v>
      </c>
      <c r="E108" s="248">
        <v>5036.83</v>
      </c>
      <c r="J108" s="247">
        <v>3631104.41</v>
      </c>
      <c r="M108" s="247">
        <v>3631104.41</v>
      </c>
    </row>
    <row r="109" spans="1:13" ht="2.25" customHeight="1" thickTop="1" x14ac:dyDescent="0.2"/>
    <row r="110" spans="1:13" ht="13.5" customHeight="1" x14ac:dyDescent="0.2">
      <c r="A110" s="234" t="s">
        <v>22</v>
      </c>
      <c r="B110" s="234"/>
      <c r="C110" s="234"/>
    </row>
    <row r="111" spans="1:13" ht="11.25" customHeight="1" x14ac:dyDescent="0.2">
      <c r="B111" s="245" t="s">
        <v>152</v>
      </c>
      <c r="C111" s="245"/>
      <c r="D111" s="207">
        <v>3039633.73</v>
      </c>
      <c r="E111" s="207">
        <v>1154.03</v>
      </c>
      <c r="J111" s="206">
        <v>3040787.7600000002</v>
      </c>
      <c r="M111" s="206">
        <v>3040787.7600000002</v>
      </c>
    </row>
    <row r="112" spans="1:13" ht="11.25" customHeight="1" x14ac:dyDescent="0.2">
      <c r="B112" s="245" t="s">
        <v>161</v>
      </c>
      <c r="C112" s="245"/>
      <c r="D112" s="207">
        <v>72571.850000000006</v>
      </c>
      <c r="J112" s="206">
        <v>72571.850000000006</v>
      </c>
      <c r="M112" s="206">
        <v>72571.850000000006</v>
      </c>
    </row>
    <row r="113" spans="1:13" ht="11.25" customHeight="1" x14ac:dyDescent="0.2">
      <c r="B113" s="245" t="s">
        <v>160</v>
      </c>
      <c r="C113" s="245"/>
      <c r="D113" s="207">
        <v>459803.66000000003</v>
      </c>
      <c r="J113" s="206">
        <v>459803.66000000003</v>
      </c>
      <c r="M113" s="206">
        <v>459803.66000000003</v>
      </c>
    </row>
    <row r="114" spans="1:13" ht="11.25" customHeight="1" x14ac:dyDescent="0.2">
      <c r="B114" s="245" t="s">
        <v>190</v>
      </c>
      <c r="C114" s="245"/>
      <c r="D114" s="207">
        <v>516932.88</v>
      </c>
      <c r="J114" s="206">
        <v>516932.88</v>
      </c>
      <c r="M114" s="206">
        <v>516932.88</v>
      </c>
    </row>
    <row r="115" spans="1:13" ht="11.25" customHeight="1" x14ac:dyDescent="0.2">
      <c r="B115" s="245" t="s">
        <v>157</v>
      </c>
      <c r="C115" s="245"/>
      <c r="D115" s="207">
        <v>97344.81</v>
      </c>
      <c r="J115" s="206">
        <v>97344.81</v>
      </c>
      <c r="M115" s="206">
        <v>97344.81</v>
      </c>
    </row>
    <row r="116" spans="1:13" ht="3" customHeight="1" x14ac:dyDescent="0.2"/>
    <row r="117" spans="1:13" ht="16.5" customHeight="1" thickBot="1" x14ac:dyDescent="0.25">
      <c r="B117" s="245" t="s">
        <v>142</v>
      </c>
      <c r="C117" s="245"/>
      <c r="D117" s="248">
        <v>4186286.93</v>
      </c>
      <c r="E117" s="248">
        <v>1154.03</v>
      </c>
      <c r="J117" s="247">
        <v>4187440.96</v>
      </c>
      <c r="M117" s="247">
        <v>4187440.96</v>
      </c>
    </row>
    <row r="118" spans="1:13" ht="2.25" customHeight="1" thickTop="1" x14ac:dyDescent="0.2"/>
    <row r="119" spans="1:13" ht="13.5" customHeight="1" x14ac:dyDescent="0.2">
      <c r="A119" s="234" t="s">
        <v>23</v>
      </c>
      <c r="B119" s="234"/>
      <c r="C119" s="234"/>
    </row>
    <row r="120" spans="1:13" ht="11.25" customHeight="1" x14ac:dyDescent="0.2">
      <c r="B120" s="245" t="s">
        <v>156</v>
      </c>
      <c r="C120" s="245"/>
      <c r="D120" s="207">
        <v>101974.6</v>
      </c>
      <c r="J120" s="206">
        <v>101974.6</v>
      </c>
      <c r="M120" s="206">
        <v>101974.6</v>
      </c>
    </row>
    <row r="121" spans="1:13" ht="11.25" customHeight="1" x14ac:dyDescent="0.2">
      <c r="B121" s="245" t="s">
        <v>155</v>
      </c>
      <c r="C121" s="245"/>
      <c r="D121" s="207">
        <v>12816.34</v>
      </c>
      <c r="J121" s="206">
        <v>12816.34</v>
      </c>
      <c r="M121" s="206">
        <v>12816.34</v>
      </c>
    </row>
    <row r="122" spans="1:13" ht="3" customHeight="1" x14ac:dyDescent="0.2"/>
    <row r="123" spans="1:13" ht="16.5" customHeight="1" thickBot="1" x14ac:dyDescent="0.25">
      <c r="B123" s="245" t="s">
        <v>142</v>
      </c>
      <c r="C123" s="245"/>
      <c r="D123" s="248">
        <v>114790.94</v>
      </c>
      <c r="J123" s="247">
        <v>114790.94</v>
      </c>
      <c r="M123" s="247">
        <v>114790.94</v>
      </c>
    </row>
    <row r="124" spans="1:13" ht="2.25" customHeight="1" thickTop="1" x14ac:dyDescent="0.2"/>
    <row r="125" spans="1:13" ht="13.5" customHeight="1" x14ac:dyDescent="0.2">
      <c r="A125" s="234" t="s">
        <v>195</v>
      </c>
      <c r="B125" s="234"/>
      <c r="C125" s="234"/>
    </row>
    <row r="126" spans="1:13" ht="11.25" customHeight="1" x14ac:dyDescent="0.2">
      <c r="B126" s="245" t="s">
        <v>152</v>
      </c>
      <c r="C126" s="245"/>
      <c r="F126" s="207">
        <v>1605582.6500000001</v>
      </c>
      <c r="J126" s="206">
        <v>1605582.6500000001</v>
      </c>
      <c r="M126" s="206">
        <v>1605582.6500000001</v>
      </c>
    </row>
    <row r="127" spans="1:13" ht="11.25" customHeight="1" x14ac:dyDescent="0.2">
      <c r="B127" s="245" t="s">
        <v>194</v>
      </c>
      <c r="C127" s="245"/>
      <c r="F127" s="207">
        <v>3776221.62</v>
      </c>
      <c r="J127" s="206">
        <v>3776221.62</v>
      </c>
      <c r="M127" s="206">
        <v>3776221.62</v>
      </c>
    </row>
    <row r="128" spans="1:13" ht="11.25" customHeight="1" x14ac:dyDescent="0.2">
      <c r="B128" s="245" t="s">
        <v>190</v>
      </c>
      <c r="C128" s="245"/>
      <c r="F128" s="207">
        <v>291864.33</v>
      </c>
      <c r="J128" s="206">
        <v>291864.33</v>
      </c>
      <c r="M128" s="206">
        <v>291864.33</v>
      </c>
    </row>
    <row r="129" spans="1:13" ht="3" customHeight="1" x14ac:dyDescent="0.2"/>
    <row r="130" spans="1:13" ht="16.5" customHeight="1" thickBot="1" x14ac:dyDescent="0.25">
      <c r="B130" s="245" t="s">
        <v>142</v>
      </c>
      <c r="C130" s="245"/>
      <c r="F130" s="248">
        <v>5673668.6000000006</v>
      </c>
      <c r="J130" s="247">
        <v>5673668.6000000006</v>
      </c>
      <c r="M130" s="247">
        <v>5673668.6000000006</v>
      </c>
    </row>
    <row r="131" spans="1:13" ht="13.5" customHeight="1" thickTop="1" x14ac:dyDescent="0.2">
      <c r="A131" s="234" t="s">
        <v>24</v>
      </c>
      <c r="B131" s="234"/>
      <c r="C131" s="234"/>
    </row>
    <row r="132" spans="1:13" ht="11.25" customHeight="1" x14ac:dyDescent="0.2">
      <c r="B132" s="245" t="s">
        <v>152</v>
      </c>
      <c r="C132" s="245"/>
      <c r="L132" s="207">
        <v>65877.86</v>
      </c>
      <c r="M132" s="206">
        <v>65877.86</v>
      </c>
    </row>
    <row r="133" spans="1:13" ht="11.25" customHeight="1" x14ac:dyDescent="0.2">
      <c r="B133" s="245" t="s">
        <v>193</v>
      </c>
      <c r="C133" s="245"/>
      <c r="E133" s="207">
        <v>849420</v>
      </c>
      <c r="J133" s="206">
        <v>849420</v>
      </c>
      <c r="M133" s="206">
        <v>849420</v>
      </c>
    </row>
    <row r="134" spans="1:13" ht="11.25" customHeight="1" x14ac:dyDescent="0.2">
      <c r="B134" s="245" t="s">
        <v>154</v>
      </c>
      <c r="C134" s="245"/>
      <c r="D134" s="207">
        <v>108302.93000000001</v>
      </c>
      <c r="E134" s="207">
        <v>136398.76</v>
      </c>
      <c r="F134" s="207">
        <v>49274.19</v>
      </c>
      <c r="G134" s="207">
        <v>52352.75</v>
      </c>
      <c r="J134" s="206">
        <v>346328.63</v>
      </c>
      <c r="L134" s="207">
        <v>3168</v>
      </c>
      <c r="M134" s="206">
        <v>349496.63</v>
      </c>
    </row>
    <row r="135" spans="1:13" ht="11.25" customHeight="1" x14ac:dyDescent="0.2">
      <c r="B135" s="245" t="s">
        <v>192</v>
      </c>
      <c r="C135" s="245"/>
      <c r="L135" s="207">
        <v>541285.1</v>
      </c>
      <c r="M135" s="206">
        <v>541285.1</v>
      </c>
    </row>
    <row r="136" spans="1:13" ht="11.25" customHeight="1" x14ac:dyDescent="0.2">
      <c r="B136" s="245" t="s">
        <v>190</v>
      </c>
      <c r="C136" s="245"/>
      <c r="L136" s="207">
        <v>4021572.11</v>
      </c>
      <c r="M136" s="206">
        <v>4021572.11</v>
      </c>
    </row>
    <row r="137" spans="1:13" ht="3" customHeight="1" x14ac:dyDescent="0.2"/>
    <row r="138" spans="1:13" ht="16.5" customHeight="1" thickBot="1" x14ac:dyDescent="0.25">
      <c r="B138" s="245" t="s">
        <v>142</v>
      </c>
      <c r="C138" s="245"/>
      <c r="D138" s="248">
        <v>108302.93000000001</v>
      </c>
      <c r="E138" s="248">
        <v>985818.76</v>
      </c>
      <c r="F138" s="248">
        <v>49274.19</v>
      </c>
      <c r="G138" s="248">
        <v>52352.75</v>
      </c>
      <c r="J138" s="247">
        <v>1195748.6300000001</v>
      </c>
      <c r="L138" s="248">
        <v>4631903.07</v>
      </c>
      <c r="M138" s="247">
        <v>5827651.7000000002</v>
      </c>
    </row>
    <row r="139" spans="1:13" ht="2.25" customHeight="1" thickTop="1" x14ac:dyDescent="0.2"/>
    <row r="140" spans="1:13" ht="13.5" customHeight="1" x14ac:dyDescent="0.2">
      <c r="A140" s="234" t="s">
        <v>25</v>
      </c>
      <c r="B140" s="234"/>
      <c r="C140" s="234"/>
    </row>
    <row r="141" spans="1:13" ht="11.25" customHeight="1" x14ac:dyDescent="0.2">
      <c r="B141" s="245" t="s">
        <v>152</v>
      </c>
      <c r="C141" s="245"/>
      <c r="D141" s="207">
        <v>1090434.47</v>
      </c>
      <c r="E141" s="207">
        <v>34870.83</v>
      </c>
      <c r="F141" s="207">
        <v>49019.520000000004</v>
      </c>
      <c r="G141" s="207">
        <v>26948.68</v>
      </c>
      <c r="J141" s="206">
        <v>1201273.5</v>
      </c>
      <c r="L141" s="207">
        <v>4871.16</v>
      </c>
      <c r="M141" s="206">
        <v>1206144.6599999999</v>
      </c>
    </row>
    <row r="142" spans="1:13" ht="11.25" customHeight="1" x14ac:dyDescent="0.2">
      <c r="B142" s="245" t="s">
        <v>191</v>
      </c>
      <c r="C142" s="245"/>
      <c r="G142" s="207">
        <v>111.75</v>
      </c>
      <c r="J142" s="206">
        <v>111.75</v>
      </c>
      <c r="M142" s="206">
        <v>111.75</v>
      </c>
    </row>
    <row r="143" spans="1:13" ht="11.25" customHeight="1" x14ac:dyDescent="0.2">
      <c r="B143" s="245" t="s">
        <v>190</v>
      </c>
      <c r="C143" s="245"/>
      <c r="D143" s="207">
        <v>250379.37</v>
      </c>
      <c r="E143" s="207">
        <v>3257.83</v>
      </c>
      <c r="G143" s="207">
        <v>62290.44</v>
      </c>
      <c r="J143" s="206">
        <v>315927.64</v>
      </c>
      <c r="L143" s="207">
        <v>7.0000000000000007E-2</v>
      </c>
      <c r="M143" s="206">
        <v>315927.71000000002</v>
      </c>
    </row>
    <row r="144" spans="1:13" ht="3" customHeight="1" x14ac:dyDescent="0.2"/>
    <row r="145" spans="1:13" ht="16.5" customHeight="1" thickBot="1" x14ac:dyDescent="0.25">
      <c r="B145" s="245" t="s">
        <v>142</v>
      </c>
      <c r="C145" s="245"/>
      <c r="D145" s="248">
        <v>1340813.8400000001</v>
      </c>
      <c r="E145" s="248">
        <v>38128.660000000003</v>
      </c>
      <c r="F145" s="248">
        <v>49019.520000000004</v>
      </c>
      <c r="G145" s="248">
        <v>89350.87</v>
      </c>
      <c r="J145" s="247">
        <v>1517312.8900000001</v>
      </c>
      <c r="L145" s="248">
        <v>4871.2300000000005</v>
      </c>
      <c r="M145" s="247">
        <v>1522184.12</v>
      </c>
    </row>
    <row r="146" spans="1:13" ht="2.25" customHeight="1" thickTop="1" x14ac:dyDescent="0.2"/>
    <row r="147" spans="1:13" ht="13.5" customHeight="1" x14ac:dyDescent="0.2">
      <c r="A147" s="234" t="s">
        <v>26</v>
      </c>
      <c r="B147" s="234"/>
      <c r="C147" s="234"/>
    </row>
    <row r="148" spans="1:13" ht="11.25" customHeight="1" x14ac:dyDescent="0.2">
      <c r="B148" s="245" t="s">
        <v>152</v>
      </c>
      <c r="C148" s="245"/>
      <c r="D148" s="207">
        <v>73814</v>
      </c>
      <c r="E148" s="207">
        <v>131168.86000000002</v>
      </c>
      <c r="J148" s="206">
        <v>204982.86000000002</v>
      </c>
      <c r="M148" s="206">
        <v>204982.86000000002</v>
      </c>
    </row>
    <row r="149" spans="1:13" ht="11.25" customHeight="1" x14ac:dyDescent="0.2">
      <c r="B149" s="245" t="s">
        <v>190</v>
      </c>
      <c r="C149" s="245"/>
      <c r="D149" s="207">
        <v>13995</v>
      </c>
      <c r="E149" s="207">
        <v>10737.52</v>
      </c>
      <c r="J149" s="206">
        <v>24732.52</v>
      </c>
      <c r="M149" s="206">
        <v>24732.52</v>
      </c>
    </row>
    <row r="150" spans="1:13" ht="3" customHeight="1" x14ac:dyDescent="0.2"/>
    <row r="151" spans="1:13" ht="16.5" customHeight="1" thickBot="1" x14ac:dyDescent="0.25">
      <c r="B151" s="245" t="s">
        <v>142</v>
      </c>
      <c r="C151" s="245"/>
      <c r="D151" s="248">
        <v>87809</v>
      </c>
      <c r="E151" s="248">
        <v>141906.38</v>
      </c>
      <c r="J151" s="247">
        <v>229715.38</v>
      </c>
      <c r="M151" s="247">
        <v>229715.38</v>
      </c>
    </row>
    <row r="152" spans="1:13" ht="2.25" customHeight="1" thickTop="1" x14ac:dyDescent="0.2"/>
    <row r="153" spans="1:13" ht="13.5" customHeight="1" x14ac:dyDescent="0.2">
      <c r="A153" s="234" t="s">
        <v>27</v>
      </c>
      <c r="B153" s="234"/>
      <c r="C153" s="234"/>
    </row>
    <row r="154" spans="1:13" ht="11.25" customHeight="1" x14ac:dyDescent="0.2">
      <c r="B154" s="245" t="s">
        <v>150</v>
      </c>
      <c r="C154" s="245"/>
      <c r="D154" s="207">
        <v>4977731.42</v>
      </c>
      <c r="E154" s="207">
        <v>408488.79000000004</v>
      </c>
      <c r="F154" s="207">
        <v>53385.16</v>
      </c>
      <c r="J154" s="206">
        <v>5439605.3700000001</v>
      </c>
      <c r="L154" s="207">
        <v>9303.51</v>
      </c>
      <c r="M154" s="206">
        <v>5448908.8799999999</v>
      </c>
    </row>
    <row r="155" spans="1:13" ht="11.25" customHeight="1" x14ac:dyDescent="0.2">
      <c r="B155" s="245" t="s">
        <v>149</v>
      </c>
      <c r="C155" s="245"/>
      <c r="D155" s="207">
        <v>6802199.2400000002</v>
      </c>
      <c r="E155" s="207">
        <v>504291.39</v>
      </c>
      <c r="F155" s="207">
        <v>377901.12</v>
      </c>
      <c r="H155" s="207">
        <v>264560.68</v>
      </c>
      <c r="J155" s="206">
        <v>7948952.4299999997</v>
      </c>
      <c r="L155" s="207">
        <v>964777.92</v>
      </c>
      <c r="M155" s="206">
        <v>8913730.3499999996</v>
      </c>
    </row>
    <row r="156" spans="1:13" ht="11.25" customHeight="1" x14ac:dyDescent="0.2">
      <c r="B156" s="245" t="s">
        <v>148</v>
      </c>
      <c r="C156" s="245"/>
      <c r="D156" s="207">
        <v>1304519.69</v>
      </c>
      <c r="E156" s="207">
        <v>111038.56</v>
      </c>
      <c r="F156" s="207">
        <v>66632.22</v>
      </c>
      <c r="G156" s="207">
        <v>1181.6400000000001</v>
      </c>
      <c r="J156" s="206">
        <v>1483372.11</v>
      </c>
      <c r="L156" s="207">
        <v>1874.88</v>
      </c>
      <c r="M156" s="206">
        <v>1485246.99</v>
      </c>
    </row>
    <row r="157" spans="1:13" ht="11.25" customHeight="1" x14ac:dyDescent="0.2">
      <c r="B157" s="245" t="s">
        <v>189</v>
      </c>
      <c r="C157" s="245"/>
      <c r="D157" s="207">
        <v>383154.58</v>
      </c>
      <c r="F157" s="207">
        <v>44205.97</v>
      </c>
      <c r="H157" s="207">
        <v>717238.43</v>
      </c>
      <c r="J157" s="206">
        <v>1144598.98</v>
      </c>
      <c r="L157" s="207">
        <v>2450000</v>
      </c>
      <c r="M157" s="206">
        <v>3594598.98</v>
      </c>
    </row>
    <row r="158" spans="1:13" ht="11.25" customHeight="1" x14ac:dyDescent="0.2">
      <c r="B158" s="245" t="s">
        <v>146</v>
      </c>
      <c r="C158" s="245"/>
      <c r="D158" s="207">
        <v>2257536.98</v>
      </c>
      <c r="J158" s="206">
        <v>2257536.98</v>
      </c>
      <c r="M158" s="206">
        <v>2257536.98</v>
      </c>
    </row>
    <row r="159" spans="1:13" ht="3" customHeight="1" x14ac:dyDescent="0.2"/>
    <row r="160" spans="1:13" ht="16.5" customHeight="1" thickBot="1" x14ac:dyDescent="0.25">
      <c r="B160" s="245" t="s">
        <v>142</v>
      </c>
      <c r="C160" s="245"/>
      <c r="D160" s="248">
        <v>15725141.91</v>
      </c>
      <c r="E160" s="248">
        <v>1023818.74</v>
      </c>
      <c r="F160" s="248">
        <v>542124.47</v>
      </c>
      <c r="G160" s="248">
        <v>1181.6400000000001</v>
      </c>
      <c r="H160" s="248">
        <v>981799.11</v>
      </c>
      <c r="J160" s="247">
        <v>18274065.870000001</v>
      </c>
      <c r="L160" s="248">
        <v>3425956.31</v>
      </c>
      <c r="M160" s="247">
        <v>21700022.18</v>
      </c>
    </row>
    <row r="161" spans="1:13" ht="3" customHeight="1" thickTop="1" x14ac:dyDescent="0.2"/>
    <row r="162" spans="1:13" ht="16.5" customHeight="1" thickBot="1" x14ac:dyDescent="0.25">
      <c r="B162" s="245" t="s">
        <v>148</v>
      </c>
      <c r="C162" s="245"/>
      <c r="H162" s="248">
        <v>345432.39</v>
      </c>
      <c r="J162" s="247">
        <v>345432.39</v>
      </c>
      <c r="M162" s="247">
        <v>345432.39</v>
      </c>
    </row>
    <row r="163" spans="1:13" ht="3" customHeight="1" thickTop="1" x14ac:dyDescent="0.2"/>
    <row r="164" spans="1:13" ht="16.5" customHeight="1" thickBot="1" x14ac:dyDescent="0.25">
      <c r="B164" s="245" t="s">
        <v>188</v>
      </c>
      <c r="C164" s="245"/>
      <c r="E164" s="248">
        <v>77382.63</v>
      </c>
      <c r="F164" s="248">
        <v>100396.6</v>
      </c>
      <c r="J164" s="247">
        <v>177779.23</v>
      </c>
      <c r="M164" s="247">
        <v>177779.23</v>
      </c>
    </row>
    <row r="165" spans="1:13" ht="3.75" customHeight="1" thickTop="1" x14ac:dyDescent="0.2"/>
    <row r="166" spans="1:13" ht="11.25" customHeight="1" thickBot="1" x14ac:dyDescent="0.25">
      <c r="A166" s="211" t="s">
        <v>30</v>
      </c>
      <c r="B166" s="211"/>
      <c r="C166" s="211"/>
      <c r="D166" s="247">
        <v>71715226.290000007</v>
      </c>
      <c r="E166" s="247">
        <v>7345775.8700000001</v>
      </c>
      <c r="F166" s="247">
        <v>6414483.3799999999</v>
      </c>
      <c r="G166" s="247">
        <v>142885.26</v>
      </c>
      <c r="H166" s="247">
        <v>1328282.7</v>
      </c>
      <c r="J166" s="247">
        <v>86946653.5</v>
      </c>
      <c r="K166" s="247">
        <v>0</v>
      </c>
      <c r="L166" s="247">
        <v>8062730.6100000003</v>
      </c>
      <c r="M166" s="247">
        <v>95009384.109999999</v>
      </c>
    </row>
    <row r="167" spans="1:13" ht="5.25" customHeight="1" thickTop="1" x14ac:dyDescent="0.2"/>
    <row r="168" spans="1:13" ht="3.75" customHeight="1" x14ac:dyDescent="0.2"/>
    <row r="169" spans="1:13" ht="3.75" customHeight="1" x14ac:dyDescent="0.2">
      <c r="A169" s="246" t="s">
        <v>187</v>
      </c>
      <c r="B169" s="246"/>
      <c r="C169" s="246"/>
    </row>
    <row r="170" spans="1:13" ht="11.25" customHeight="1" thickBot="1" x14ac:dyDescent="0.25">
      <c r="A170" s="246"/>
      <c r="B170" s="246"/>
      <c r="C170" s="246"/>
      <c r="D170" s="230">
        <v>109053574.45</v>
      </c>
      <c r="E170" s="230">
        <v>-737821.97</v>
      </c>
      <c r="F170" s="230">
        <v>349400.46</v>
      </c>
      <c r="G170" s="230">
        <v>-5374.4900000000189</v>
      </c>
      <c r="H170" s="230">
        <v>150786.14000000001</v>
      </c>
      <c r="J170" s="230">
        <v>108810564.59</v>
      </c>
      <c r="K170" s="230">
        <v>0.43</v>
      </c>
      <c r="L170" s="230">
        <v>45949.69</v>
      </c>
      <c r="M170" s="230">
        <v>108856514.71000001</v>
      </c>
    </row>
    <row r="171" spans="1:13" ht="9.75" customHeight="1" thickTop="1" x14ac:dyDescent="0.2">
      <c r="A171" s="246"/>
      <c r="B171" s="246"/>
      <c r="C171" s="246"/>
    </row>
    <row r="172" spans="1:13" ht="15.75" customHeight="1" x14ac:dyDescent="0.2"/>
    <row r="173" spans="1:13" ht="11.25" customHeight="1" thickBot="1" x14ac:dyDescent="0.25">
      <c r="B173" s="245" t="s">
        <v>186</v>
      </c>
      <c r="C173" s="245"/>
      <c r="D173" s="242">
        <v>40981131.240000002</v>
      </c>
      <c r="E173" s="242">
        <v>-1871813.2199999953</v>
      </c>
      <c r="F173" s="242">
        <v>5864752.6699999999</v>
      </c>
      <c r="G173" s="242">
        <v>-653708.65</v>
      </c>
      <c r="H173" s="242">
        <v>1858226.2900000003</v>
      </c>
      <c r="J173" s="202">
        <v>46178588.329999998</v>
      </c>
      <c r="K173" s="242">
        <v>64071.96</v>
      </c>
      <c r="L173" s="242">
        <v>257547423.48000002</v>
      </c>
      <c r="M173" s="202">
        <v>303790083.76999998</v>
      </c>
    </row>
    <row r="174" spans="1:13" ht="16.5" customHeight="1" thickTop="1" x14ac:dyDescent="0.2"/>
    <row r="175" spans="1:13" ht="13.5" customHeight="1" thickBot="1" x14ac:dyDescent="0.25">
      <c r="B175" s="241" t="s">
        <v>185</v>
      </c>
      <c r="C175" s="241"/>
      <c r="D175" s="242">
        <v>-12313.050000000001</v>
      </c>
      <c r="E175" s="242">
        <v>-50804.11</v>
      </c>
      <c r="F175" s="242">
        <v>0</v>
      </c>
      <c r="G175" s="242">
        <v>0</v>
      </c>
      <c r="H175" s="242">
        <v>0</v>
      </c>
      <c r="J175" s="202">
        <v>-63117.16</v>
      </c>
      <c r="L175" s="242">
        <v>0</v>
      </c>
      <c r="M175" s="202">
        <v>-63117.16</v>
      </c>
    </row>
    <row r="176" spans="1:13" ht="15" customHeight="1" thickTop="1" x14ac:dyDescent="0.2"/>
    <row r="177" spans="2:13" ht="13.5" customHeight="1" thickBot="1" x14ac:dyDescent="0.25">
      <c r="B177" s="241" t="s">
        <v>184</v>
      </c>
      <c r="C177" s="241"/>
      <c r="D177" s="242">
        <v>40968818.189999998</v>
      </c>
      <c r="E177" s="242">
        <v>-1922617.3299999952</v>
      </c>
      <c r="F177" s="242">
        <v>5864752.6699999999</v>
      </c>
      <c r="G177" s="242">
        <v>-653708.65</v>
      </c>
      <c r="H177" s="244">
        <v>1858226.2900000003</v>
      </c>
      <c r="J177" s="202">
        <v>46115471.170000002</v>
      </c>
      <c r="K177" s="242">
        <v>64071.96</v>
      </c>
      <c r="L177" s="242">
        <v>257547423.48000002</v>
      </c>
      <c r="M177" s="202">
        <v>303726966.61000001</v>
      </c>
    </row>
    <row r="178" spans="2:13" ht="18.75" customHeight="1" thickTop="1" x14ac:dyDescent="0.2"/>
    <row r="179" spans="2:13" ht="11.25" customHeight="1" thickBot="1" x14ac:dyDescent="0.25">
      <c r="B179" s="241" t="s">
        <v>183</v>
      </c>
      <c r="C179" s="241"/>
      <c r="D179" s="242">
        <v>228161946.84</v>
      </c>
      <c r="E179" s="242">
        <v>-7867308.2000000002</v>
      </c>
      <c r="F179" s="242">
        <v>-2203606</v>
      </c>
      <c r="G179" s="242">
        <v>-111894.24</v>
      </c>
      <c r="H179" s="242">
        <v>802940.44000000006</v>
      </c>
      <c r="J179" s="243">
        <v>218782078.84</v>
      </c>
      <c r="K179" s="242">
        <v>2.08</v>
      </c>
      <c r="L179" s="242">
        <v>17073470.620000001</v>
      </c>
      <c r="M179" s="243">
        <v>235855551.53999999</v>
      </c>
    </row>
    <row r="180" spans="2:13" ht="11.25" customHeight="1" thickTop="1" x14ac:dyDescent="0.2">
      <c r="B180" s="241"/>
      <c r="C180" s="241"/>
    </row>
    <row r="181" spans="2:13" ht="10.5" customHeight="1" x14ac:dyDescent="0.2"/>
    <row r="182" spans="2:13" ht="11.25" customHeight="1" thickBot="1" x14ac:dyDescent="0.25">
      <c r="B182" s="241" t="s">
        <v>182</v>
      </c>
      <c r="C182" s="241"/>
      <c r="D182" s="242">
        <v>269130765.03000003</v>
      </c>
      <c r="E182" s="242">
        <v>-9789925.5299999956</v>
      </c>
      <c r="F182" s="242">
        <v>3661146.67</v>
      </c>
      <c r="G182" s="242">
        <v>-765602.89</v>
      </c>
      <c r="H182" s="242">
        <v>2661166.73</v>
      </c>
      <c r="J182" s="202">
        <v>264897550.01000002</v>
      </c>
      <c r="K182" s="242">
        <v>64074.04</v>
      </c>
      <c r="L182" s="242">
        <v>274620894.10000002</v>
      </c>
      <c r="M182" s="202">
        <v>539582518.14999998</v>
      </c>
    </row>
    <row r="183" spans="2:13" ht="11.25" customHeight="1" thickTop="1" x14ac:dyDescent="0.2">
      <c r="B183" s="241"/>
      <c r="C183" s="241"/>
    </row>
    <row r="184" spans="2:13" ht="12" customHeight="1" x14ac:dyDescent="0.2"/>
    <row r="185" spans="2:13" ht="313.5" customHeight="1" x14ac:dyDescent="0.2"/>
    <row r="186" spans="2:13" ht="11.25" customHeight="1" x14ac:dyDescent="0.2"/>
  </sheetData>
  <mergeCells count="129">
    <mergeCell ref="B1:N3"/>
    <mergeCell ref="A4:M4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A10:B10"/>
    <mergeCell ref="A13:C13"/>
    <mergeCell ref="B14:C14"/>
    <mergeCell ref="B15:C15"/>
    <mergeCell ref="B16:C16"/>
    <mergeCell ref="B17:C17"/>
    <mergeCell ref="B18:C18"/>
    <mergeCell ref="B19:C19"/>
    <mergeCell ref="B21:C21"/>
    <mergeCell ref="A23:C23"/>
    <mergeCell ref="B24:C24"/>
    <mergeCell ref="B25:C25"/>
    <mergeCell ref="B26:C26"/>
    <mergeCell ref="B28:C28"/>
    <mergeCell ref="A30:C30"/>
    <mergeCell ref="B31:C31"/>
    <mergeCell ref="B33:C33"/>
    <mergeCell ref="B35:C35"/>
    <mergeCell ref="B37:C37"/>
    <mergeCell ref="A39:C39"/>
    <mergeCell ref="A41:B41"/>
    <mergeCell ref="A44:C44"/>
    <mergeCell ref="B45:C45"/>
    <mergeCell ref="B46:C46"/>
    <mergeCell ref="B47:C47"/>
    <mergeCell ref="B48:C48"/>
    <mergeCell ref="B50:C50"/>
    <mergeCell ref="A52:C52"/>
    <mergeCell ref="B53:C53"/>
    <mergeCell ref="B55:C55"/>
    <mergeCell ref="A57:C57"/>
    <mergeCell ref="B58:C58"/>
    <mergeCell ref="B59:C59"/>
    <mergeCell ref="B60:C60"/>
    <mergeCell ref="B62:C62"/>
    <mergeCell ref="A64:C64"/>
    <mergeCell ref="B65:C65"/>
    <mergeCell ref="B66:C66"/>
    <mergeCell ref="B67:C67"/>
    <mergeCell ref="B69:C69"/>
    <mergeCell ref="A71:C71"/>
    <mergeCell ref="B72:C72"/>
    <mergeCell ref="B74:C74"/>
    <mergeCell ref="A76:C76"/>
    <mergeCell ref="B77:C77"/>
    <mergeCell ref="B78:C78"/>
    <mergeCell ref="B79:C79"/>
    <mergeCell ref="B80:C80"/>
    <mergeCell ref="B82:C82"/>
    <mergeCell ref="A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4:C94"/>
    <mergeCell ref="A96:C96"/>
    <mergeCell ref="B97:C97"/>
    <mergeCell ref="B98:C98"/>
    <mergeCell ref="B100:C100"/>
    <mergeCell ref="A102:C102"/>
    <mergeCell ref="B103:C103"/>
    <mergeCell ref="B104:C104"/>
    <mergeCell ref="B105:C105"/>
    <mergeCell ref="B106:C106"/>
    <mergeCell ref="B108:C108"/>
    <mergeCell ref="A110:C110"/>
    <mergeCell ref="B111:C111"/>
    <mergeCell ref="B112:C112"/>
    <mergeCell ref="B113:C113"/>
    <mergeCell ref="B114:C114"/>
    <mergeCell ref="B115:C115"/>
    <mergeCell ref="B117:C117"/>
    <mergeCell ref="A119:C119"/>
    <mergeCell ref="B120:C120"/>
    <mergeCell ref="B121:C121"/>
    <mergeCell ref="B123:C123"/>
    <mergeCell ref="A125:C125"/>
    <mergeCell ref="B126:C126"/>
    <mergeCell ref="B127:C127"/>
    <mergeCell ref="B128:C128"/>
    <mergeCell ref="B130:C130"/>
    <mergeCell ref="A131:C131"/>
    <mergeCell ref="B132:C132"/>
    <mergeCell ref="B133:C133"/>
    <mergeCell ref="B134:C134"/>
    <mergeCell ref="B135:C135"/>
    <mergeCell ref="B136:C136"/>
    <mergeCell ref="B138:C138"/>
    <mergeCell ref="A140:C140"/>
    <mergeCell ref="B141:C141"/>
    <mergeCell ref="B142:C142"/>
    <mergeCell ref="B143:C143"/>
    <mergeCell ref="B145:C145"/>
    <mergeCell ref="A147:C147"/>
    <mergeCell ref="B148:C148"/>
    <mergeCell ref="B149:C149"/>
    <mergeCell ref="A169:C171"/>
    <mergeCell ref="B151:C151"/>
    <mergeCell ref="A153:C153"/>
    <mergeCell ref="B154:C154"/>
    <mergeCell ref="B155:C155"/>
    <mergeCell ref="B156:C156"/>
    <mergeCell ref="B157:C157"/>
    <mergeCell ref="B173:C173"/>
    <mergeCell ref="B175:C175"/>
    <mergeCell ref="B177:C177"/>
    <mergeCell ref="B179:C180"/>
    <mergeCell ref="B182:C183"/>
    <mergeCell ref="B158:C158"/>
    <mergeCell ref="B160:C160"/>
    <mergeCell ref="B162:C162"/>
    <mergeCell ref="B164:C164"/>
    <mergeCell ref="A166:C1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F24" sqref="F24"/>
    </sheetView>
  </sheetViews>
  <sheetFormatPr defaultRowHeight="12.75" x14ac:dyDescent="0.2"/>
  <cols>
    <col min="2" max="2" width="28.28515625" bestFit="1" customWidth="1"/>
    <col min="3" max="3" width="12.5703125" bestFit="1" customWidth="1"/>
    <col min="4" max="4" width="11.28515625" bestFit="1" customWidth="1"/>
    <col min="5" max="5" width="10.5703125" bestFit="1" customWidth="1"/>
    <col min="6" max="6" width="9.85546875" bestFit="1" customWidth="1"/>
    <col min="7" max="7" width="10.5703125" bestFit="1" customWidth="1"/>
    <col min="8" max="8" width="12.5703125" bestFit="1" customWidth="1"/>
    <col min="9" max="9" width="8.140625" bestFit="1" customWidth="1"/>
    <col min="10" max="11" width="12.5703125" bestFit="1" customWidth="1"/>
  </cols>
  <sheetData>
    <row r="1" spans="2:11" x14ac:dyDescent="0.2">
      <c r="B1" s="217" t="s">
        <v>131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2:11" x14ac:dyDescent="0.2"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2:11" x14ac:dyDescent="0.2"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5" spans="2:11" x14ac:dyDescent="0.2">
      <c r="C5" s="215" t="s">
        <v>130</v>
      </c>
      <c r="D5" s="215" t="s">
        <v>129</v>
      </c>
      <c r="E5" s="215" t="s">
        <v>128</v>
      </c>
      <c r="F5" s="213" t="s">
        <v>127</v>
      </c>
      <c r="G5" s="215" t="s">
        <v>126</v>
      </c>
      <c r="H5" s="214" t="s">
        <v>125</v>
      </c>
      <c r="I5" s="215" t="s">
        <v>124</v>
      </c>
      <c r="J5" s="215" t="s">
        <v>123</v>
      </c>
      <c r="K5" s="214" t="s">
        <v>122</v>
      </c>
    </row>
    <row r="6" spans="2:11" x14ac:dyDescent="0.2">
      <c r="C6" s="213"/>
      <c r="D6" s="213"/>
      <c r="E6" s="213"/>
      <c r="F6" s="213"/>
      <c r="G6" s="213"/>
      <c r="H6" s="212"/>
      <c r="I6" s="213"/>
      <c r="J6" s="213"/>
      <c r="K6" s="212"/>
    </row>
    <row r="8" spans="2:11" x14ac:dyDescent="0.2">
      <c r="B8" s="209" t="s">
        <v>121</v>
      </c>
      <c r="C8" s="207">
        <v>25882270.030000001</v>
      </c>
      <c r="D8" s="207">
        <v>22423.040000000132</v>
      </c>
      <c r="E8" s="207">
        <v>400</v>
      </c>
      <c r="H8" s="206">
        <v>25905093.07</v>
      </c>
      <c r="K8" s="206">
        <v>25905093.07</v>
      </c>
    </row>
    <row r="10" spans="2:11" x14ac:dyDescent="0.2">
      <c r="B10" s="209" t="s">
        <v>120</v>
      </c>
      <c r="C10" s="207">
        <v>189845305.53</v>
      </c>
      <c r="E10" s="207">
        <v>5309039.7499999991</v>
      </c>
      <c r="G10" s="207">
        <v>5780515.6399999997</v>
      </c>
      <c r="H10" s="206">
        <v>200934860.92000002</v>
      </c>
      <c r="J10" s="207">
        <v>5740837.6799999997</v>
      </c>
      <c r="K10" s="206">
        <v>206675698.59999999</v>
      </c>
    </row>
    <row r="12" spans="2:11" x14ac:dyDescent="0.2">
      <c r="B12" s="209" t="s">
        <v>119</v>
      </c>
      <c r="C12" s="207">
        <v>120000</v>
      </c>
      <c r="H12" s="206">
        <v>120000</v>
      </c>
      <c r="K12" s="206">
        <v>120000</v>
      </c>
    </row>
    <row r="14" spans="2:11" x14ac:dyDescent="0.2">
      <c r="B14" s="209" t="s">
        <v>118</v>
      </c>
      <c r="C14" s="207">
        <v>1649358.03</v>
      </c>
      <c r="H14" s="206">
        <v>1649358.03</v>
      </c>
      <c r="K14" s="206">
        <v>1649358.03</v>
      </c>
    </row>
    <row r="16" spans="2:11" x14ac:dyDescent="0.2">
      <c r="B16" s="209" t="s">
        <v>117</v>
      </c>
      <c r="C16" s="207">
        <v>135950762.99000001</v>
      </c>
      <c r="D16" s="207">
        <v>-8422819.1000000387</v>
      </c>
      <c r="E16" s="207">
        <v>109147.18999999993</v>
      </c>
      <c r="F16" s="207">
        <v>-801890.71</v>
      </c>
      <c r="G16" s="207">
        <v>-3783587.96</v>
      </c>
      <c r="H16" s="206">
        <v>123051612.41</v>
      </c>
      <c r="I16" s="207">
        <v>64074.04</v>
      </c>
      <c r="J16" s="207">
        <v>268903200.69</v>
      </c>
      <c r="K16" s="206">
        <v>392018887.13999999</v>
      </c>
    </row>
    <row r="18" spans="1:11" x14ac:dyDescent="0.2">
      <c r="B18" s="209" t="s">
        <v>116</v>
      </c>
      <c r="C18" s="207">
        <v>50</v>
      </c>
      <c r="E18" s="207">
        <v>11775</v>
      </c>
      <c r="F18" s="207">
        <v>35000</v>
      </c>
      <c r="H18" s="206">
        <v>46825</v>
      </c>
      <c r="K18" s="206">
        <v>46825</v>
      </c>
    </row>
    <row r="21" spans="1:11" x14ac:dyDescent="0.2">
      <c r="A21" s="211" t="s">
        <v>115</v>
      </c>
      <c r="B21" s="211"/>
      <c r="C21" s="210">
        <v>353447746.57999998</v>
      </c>
      <c r="D21" s="205">
        <v>-8400396.0600000378</v>
      </c>
      <c r="E21" s="205">
        <v>5430361.9399999985</v>
      </c>
      <c r="F21" s="205">
        <v>-766890.71</v>
      </c>
      <c r="G21" s="205">
        <v>1996927.68</v>
      </c>
      <c r="H21" s="205">
        <v>351707749.43000001</v>
      </c>
      <c r="I21" s="205">
        <v>64074.04</v>
      </c>
      <c r="J21" s="205">
        <v>274644038.37</v>
      </c>
      <c r="K21" s="205">
        <v>626415861.84000003</v>
      </c>
    </row>
    <row r="23" spans="1:11" x14ac:dyDescent="0.2">
      <c r="B23" s="209" t="s">
        <v>114</v>
      </c>
      <c r="C23" s="207">
        <v>48316981.550000004</v>
      </c>
      <c r="D23" s="207">
        <v>1389529.4699999997</v>
      </c>
      <c r="E23" s="207">
        <v>1769215.27</v>
      </c>
      <c r="F23" s="207">
        <v>-1287.82</v>
      </c>
      <c r="G23" s="207">
        <v>-664239.05000000005</v>
      </c>
      <c r="H23" s="206">
        <v>50810199.420000002</v>
      </c>
      <c r="J23" s="207">
        <v>23144.27</v>
      </c>
      <c r="K23" s="206">
        <v>50833343.689999998</v>
      </c>
    </row>
    <row r="25" spans="1:11" x14ac:dyDescent="0.2">
      <c r="B25" s="209" t="s">
        <v>113</v>
      </c>
      <c r="C25" s="207">
        <v>36000000</v>
      </c>
      <c r="H25" s="206">
        <v>36000000</v>
      </c>
      <c r="K25" s="206">
        <v>36000000</v>
      </c>
    </row>
    <row r="28" spans="1:11" x14ac:dyDescent="0.2">
      <c r="A28" s="211" t="s">
        <v>112</v>
      </c>
      <c r="B28" s="211"/>
      <c r="C28" s="210">
        <v>84316981.549999997</v>
      </c>
      <c r="D28" s="205">
        <v>1389529.4699999997</v>
      </c>
      <c r="E28" s="205">
        <v>1769215.27</v>
      </c>
      <c r="F28" s="205">
        <v>-1287.82</v>
      </c>
      <c r="G28" s="205">
        <v>-664239.05000000005</v>
      </c>
      <c r="H28" s="205">
        <v>86810199.420000002</v>
      </c>
      <c r="I28" s="205">
        <v>0</v>
      </c>
      <c r="J28" s="205">
        <v>23144.27</v>
      </c>
      <c r="K28" s="205">
        <v>86833343.689999998</v>
      </c>
    </row>
    <row r="30" spans="1:11" x14ac:dyDescent="0.2">
      <c r="B30" s="209" t="s">
        <v>111</v>
      </c>
      <c r="C30" s="207">
        <v>25404807.280000001</v>
      </c>
      <c r="D30" s="207">
        <v>5371648.4000000004</v>
      </c>
      <c r="E30" s="207">
        <v>9504495.8599999994</v>
      </c>
      <c r="F30" s="207">
        <v>287588.64</v>
      </c>
      <c r="G30" s="207">
        <v>12629.35</v>
      </c>
      <c r="H30" s="206">
        <v>40581169.530000001</v>
      </c>
      <c r="J30" s="207">
        <v>14508110.18</v>
      </c>
      <c r="K30" s="206">
        <v>55089279.710000001</v>
      </c>
    </row>
    <row r="32" spans="1:11" x14ac:dyDescent="0.2">
      <c r="B32" s="209" t="s">
        <v>110</v>
      </c>
      <c r="C32" s="207">
        <v>-12313.050000000001</v>
      </c>
      <c r="D32" s="207">
        <v>-50804.11</v>
      </c>
      <c r="H32" s="206">
        <v>-63117.16</v>
      </c>
      <c r="K32" s="206">
        <v>-63117.16</v>
      </c>
    </row>
    <row r="34" spans="1:11" x14ac:dyDescent="0.2">
      <c r="B34" s="208" t="s">
        <v>109</v>
      </c>
      <c r="D34" s="207">
        <v>-15110769.819999995</v>
      </c>
      <c r="H34" s="206">
        <v>-15110769.819999995</v>
      </c>
      <c r="K34" s="206">
        <v>-15110769.819999995</v>
      </c>
    </row>
    <row r="36" spans="1:11" x14ac:dyDescent="0.2">
      <c r="B36" s="208" t="s">
        <v>108</v>
      </c>
      <c r="I36" s="207">
        <v>64074.04</v>
      </c>
      <c r="K36" s="206">
        <v>64074.04</v>
      </c>
    </row>
    <row r="38" spans="1:11" x14ac:dyDescent="0.2">
      <c r="B38" s="208" t="s">
        <v>107</v>
      </c>
      <c r="J38" s="207">
        <v>260112783.92000002</v>
      </c>
      <c r="K38" s="206">
        <v>260112783.92000002</v>
      </c>
    </row>
    <row r="40" spans="1:11" x14ac:dyDescent="0.2">
      <c r="B40" s="208" t="s">
        <v>106</v>
      </c>
      <c r="G40" s="207">
        <v>2648537.38</v>
      </c>
      <c r="H40" s="206">
        <v>2648537.38</v>
      </c>
      <c r="K40" s="206">
        <v>2648537.38</v>
      </c>
    </row>
    <row r="42" spans="1:11" x14ac:dyDescent="0.2">
      <c r="B42" s="208" t="s">
        <v>105</v>
      </c>
      <c r="C42" s="207">
        <v>243738270.80000001</v>
      </c>
      <c r="E42" s="207">
        <v>-5843349.1900000004</v>
      </c>
      <c r="F42" s="207">
        <v>-1053191.53</v>
      </c>
      <c r="H42" s="206">
        <v>236841730.08000001</v>
      </c>
      <c r="K42" s="206">
        <v>236841730.08000001</v>
      </c>
    </row>
    <row r="44" spans="1:11" x14ac:dyDescent="0.2">
      <c r="A44" s="204" t="s">
        <v>104</v>
      </c>
      <c r="B44" s="204"/>
      <c r="C44" s="205">
        <v>269130765.03000003</v>
      </c>
      <c r="D44" s="205">
        <v>-9789925.5299999956</v>
      </c>
      <c r="E44" s="205">
        <v>3661146.67</v>
      </c>
      <c r="F44" s="205">
        <v>-765602.89</v>
      </c>
      <c r="G44" s="205">
        <v>2661166.73</v>
      </c>
      <c r="H44" s="205">
        <v>264897550.01000002</v>
      </c>
      <c r="I44" s="205">
        <v>64074.04</v>
      </c>
      <c r="J44" s="205">
        <v>274620894.10000002</v>
      </c>
      <c r="K44" s="205">
        <v>539582518.14999998</v>
      </c>
    </row>
    <row r="46" spans="1:11" x14ac:dyDescent="0.2">
      <c r="A46" s="204" t="s">
        <v>103</v>
      </c>
      <c r="B46" s="204"/>
    </row>
    <row r="47" spans="1:11" ht="13.5" thickBot="1" x14ac:dyDescent="0.25">
      <c r="A47" s="204"/>
      <c r="B47" s="204"/>
      <c r="C47" s="203">
        <v>353447746.57999998</v>
      </c>
      <c r="D47" s="202">
        <v>-8400396.0599999949</v>
      </c>
      <c r="E47" s="202">
        <v>5430361.9400000004</v>
      </c>
      <c r="F47" s="202">
        <v>-766890.71</v>
      </c>
      <c r="G47" s="202">
        <v>1996927.68</v>
      </c>
      <c r="H47" s="202">
        <v>351707749.43000001</v>
      </c>
      <c r="I47" s="202">
        <v>64074.04</v>
      </c>
      <c r="J47" s="202">
        <v>274644038.37</v>
      </c>
      <c r="K47" s="202">
        <v>626415861.84000003</v>
      </c>
    </row>
    <row r="48" spans="1:11" ht="13.5" thickTop="1" x14ac:dyDescent="0.2"/>
  </sheetData>
  <mergeCells count="14">
    <mergeCell ref="I5:I6"/>
    <mergeCell ref="J5:J6"/>
    <mergeCell ref="K5:K6"/>
    <mergeCell ref="A21:B21"/>
    <mergeCell ref="A28:B28"/>
    <mergeCell ref="A44:B44"/>
    <mergeCell ref="A46:B47"/>
    <mergeCell ref="B1:K3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A40"/>
  <sheetViews>
    <sheetView tabSelected="1" showOutlineSymbols="0" workbookViewId="0">
      <selection activeCell="N17" sqref="N17"/>
    </sheetView>
  </sheetViews>
  <sheetFormatPr defaultRowHeight="12.75" customHeight="1" x14ac:dyDescent="0.2"/>
  <cols>
    <col min="1" max="1" width="22.5703125" style="2" customWidth="1"/>
    <col min="2" max="2" width="12.5703125" style="2" customWidth="1"/>
    <col min="3" max="3" width="1.7109375" style="2" customWidth="1"/>
    <col min="4" max="4" width="12.5703125" style="34" customWidth="1"/>
    <col min="5" max="5" width="1.7109375" style="34" customWidth="1"/>
    <col min="6" max="6" width="7.140625" style="34" customWidth="1"/>
    <col min="7" max="7" width="1.7109375" style="34" customWidth="1"/>
    <col min="8" max="8" width="12.5703125" style="34" customWidth="1"/>
    <col min="9" max="9" width="1.7109375" style="34" customWidth="1"/>
    <col min="10" max="10" width="7.140625" style="34" customWidth="1"/>
    <col min="11" max="11" width="1.7109375" style="34" customWidth="1"/>
    <col min="12" max="12" width="12.5703125" style="34" customWidth="1"/>
    <col min="13" max="13" width="1.7109375" style="34" customWidth="1"/>
    <col min="14" max="14" width="7" style="34" customWidth="1"/>
    <col min="15" max="15" width="1.7109375" style="34" customWidth="1"/>
    <col min="16" max="16" width="12.5703125" style="34" customWidth="1"/>
    <col min="17" max="17" width="1.7109375" style="34" customWidth="1"/>
    <col min="18" max="18" width="7" style="34" customWidth="1"/>
    <col min="19" max="19" width="1.7109375" style="2" customWidth="1"/>
    <col min="20" max="20" width="12.5703125" style="34" customWidth="1"/>
    <col min="21" max="21" width="1.7109375" style="34" customWidth="1"/>
    <col min="22" max="22" width="13.42578125" style="34" customWidth="1"/>
    <col min="23" max="23" width="1.7109375" style="34" customWidth="1"/>
    <col min="24" max="24" width="7.140625" style="35" customWidth="1"/>
    <col min="25" max="25" width="9.140625" style="2"/>
    <col min="26" max="26" width="14.42578125" style="2" customWidth="1"/>
    <col min="27" max="16384" width="9.140625" style="2"/>
  </cols>
  <sheetData>
    <row r="1" spans="1:2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7" ht="14.2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7" ht="12.75" customHeight="1" x14ac:dyDescent="0.2">
      <c r="A4" s="5" t="str">
        <f ca="1">"FISCAL YEAR 2015 - YTD " &amp; INDIRECT("Worksheet!" &amp; CHAR(Worksheet!$D$2+64) &amp; 5)</f>
        <v>FISCAL YEAR 2015 - YTD NOVEMBER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7" ht="6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7" ht="7.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ht="19.5" customHeight="1" thickBot="1" x14ac:dyDescent="0.25">
      <c r="A8" s="7"/>
      <c r="B8" s="8" t="s">
        <v>2</v>
      </c>
      <c r="C8" s="7"/>
      <c r="D8" s="9" t="str">
        <f ca="1">"FY 2015 - " &amp; INDIRECT("Worksheet!" &amp; CHAR(Worksheet!$D$2+64-2) &amp; 5)</f>
        <v>FY 2015 - SEPTEMBER</v>
      </c>
      <c r="E8" s="9"/>
      <c r="F8" s="9"/>
      <c r="G8" s="10"/>
      <c r="H8" s="9" t="str">
        <f ca="1">"FY 2015 - " &amp; INDIRECT("Worksheet!" &amp; CHAR(Worksheet!$D$2+64-1) &amp; 5)</f>
        <v>FY 2015 - OCTOBER</v>
      </c>
      <c r="I8" s="9"/>
      <c r="J8" s="9"/>
      <c r="K8" s="10"/>
      <c r="L8" s="9" t="str">
        <f ca="1">"FY 2015 - " &amp; INDIRECT("Worksheet!" &amp; CHAR(Worksheet!$D$2+64) &amp; 5)</f>
        <v>FY 2015 - NOVEMBER</v>
      </c>
      <c r="M8" s="9"/>
      <c r="N8" s="9"/>
      <c r="O8" s="10"/>
      <c r="P8" s="11" t="str">
        <f ca="1">"YTD EXPENSE"  &amp; "  (" &amp; Worksheet!D5 &amp; " - " &amp;  INDIRECT("Worksheet!" &amp; CHAR(Worksheet!$D$2+64) &amp; 5) &amp; ")"</f>
        <v>YTD EXPENSE  (JULY - NOVEMBER)</v>
      </c>
      <c r="Q8" s="12"/>
      <c r="R8" s="12"/>
      <c r="S8" s="12"/>
      <c r="T8" s="12"/>
      <c r="U8" s="12"/>
      <c r="V8" s="12"/>
      <c r="W8" s="12"/>
      <c r="X8" s="13"/>
    </row>
    <row r="9" spans="1:27" ht="23.25" customHeight="1" x14ac:dyDescent="0.2">
      <c r="A9" s="7"/>
      <c r="B9" s="8"/>
      <c r="C9" s="7"/>
      <c r="D9" s="14" t="s">
        <v>3</v>
      </c>
      <c r="E9" s="10"/>
      <c r="F9" s="14" t="s">
        <v>4</v>
      </c>
      <c r="G9" s="10"/>
      <c r="H9" s="14" t="s">
        <v>3</v>
      </c>
      <c r="I9" s="10"/>
      <c r="J9" s="14" t="s">
        <v>4</v>
      </c>
      <c r="K9" s="10"/>
      <c r="L9" s="14" t="s">
        <v>3</v>
      </c>
      <c r="M9" s="10"/>
      <c r="N9" s="14" t="s">
        <v>4</v>
      </c>
      <c r="O9" s="10"/>
      <c r="P9" s="14" t="str">
        <f>"YTD ACTUAL"</f>
        <v>YTD ACTUAL</v>
      </c>
      <c r="Q9" s="10"/>
      <c r="R9" s="14" t="s">
        <v>5</v>
      </c>
      <c r="S9" s="7"/>
      <c r="T9" s="15" t="s">
        <v>6</v>
      </c>
      <c r="U9" s="10"/>
      <c r="V9" s="15" t="s">
        <v>7</v>
      </c>
      <c r="W9" s="10"/>
      <c r="X9" s="16" t="s">
        <v>8</v>
      </c>
    </row>
    <row r="10" spans="1:27" x14ac:dyDescent="0.2">
      <c r="A10" s="17" t="s">
        <v>9</v>
      </c>
      <c r="B10" s="7"/>
      <c r="C10" s="1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7"/>
      <c r="T10" s="10"/>
      <c r="U10" s="10"/>
      <c r="V10" s="10"/>
      <c r="W10" s="10"/>
      <c r="X10" s="18"/>
    </row>
    <row r="11" spans="1:27" x14ac:dyDescent="0.2">
      <c r="A11" s="19" t="s">
        <v>10</v>
      </c>
      <c r="B11" s="20">
        <v>403274409</v>
      </c>
      <c r="C11" s="7"/>
      <c r="D11" s="21">
        <f ca="1">INDIRECT("Worksheet!" &amp; CHAR(Worksheet!$D$2+64-2) &amp; ROW()-5)</f>
        <v>144701428.40000001</v>
      </c>
      <c r="E11" s="22"/>
      <c r="F11" s="23">
        <f ca="1">D11/$B11</f>
        <v>0.35881629275414795</v>
      </c>
      <c r="G11" s="22"/>
      <c r="H11" s="21">
        <f ca="1">INDIRECT("Worksheet!" &amp; CHAR(Worksheet!$D$2+64-1) &amp; ROW()-5)</f>
        <v>66429212.050000004</v>
      </c>
      <c r="I11" s="22"/>
      <c r="J11" s="23">
        <f ca="1">H11/$B11</f>
        <v>0.16472459091744651</v>
      </c>
      <c r="K11" s="22"/>
      <c r="L11" s="21">
        <f ca="1">INDIRECT("Worksheet!" &amp; CHAR(Worksheet!$D$2+64) &amp; ROW()-5)</f>
        <v>142588623.74000001</v>
      </c>
      <c r="M11" s="22"/>
      <c r="N11" s="23">
        <f ca="1">L11/$B11</f>
        <v>0.35357716869160427</v>
      </c>
      <c r="O11" s="22"/>
      <c r="P11" s="21">
        <f ca="1">SUM(INDIRECT("Worksheet!D"&amp;(ROW()-5)&amp;":"&amp;CHAR(Worksheet!$D$2+64)&amp;(ROW()-5)))</f>
        <v>365989098.52000004</v>
      </c>
      <c r="Q11" s="22"/>
      <c r="R11" s="23">
        <f ca="1">P11/$B11</f>
        <v>0.9075435741820157</v>
      </c>
      <c r="S11" s="24"/>
      <c r="T11" s="21">
        <f ca="1">SUM(INDIRECT("Worksheet!D"&amp;(ROW()+48)&amp;":"&amp;CHAR(Worksheet!$D$2+64)&amp;(ROW()+48)))</f>
        <v>331401269.31541789</v>
      </c>
      <c r="U11" s="22"/>
      <c r="V11" s="21">
        <f ca="1">P11-T11</f>
        <v>34587829.204582155</v>
      </c>
      <c r="W11" s="22"/>
      <c r="X11" s="23">
        <f ca="1">(P11-T11)/T11</f>
        <v>0.10436842706134142</v>
      </c>
      <c r="AA11" s="25"/>
    </row>
    <row r="12" spans="1:27" x14ac:dyDescent="0.2">
      <c r="A12" s="19" t="s">
        <v>11</v>
      </c>
      <c r="B12" s="20">
        <v>398273461</v>
      </c>
      <c r="C12" s="7"/>
      <c r="D12" s="21">
        <f ca="1">INDIRECT("Worksheet!" &amp; CHAR(Worksheet!$D$2+64-2) &amp; ROW()-5)</f>
        <v>38180177</v>
      </c>
      <c r="E12" s="22"/>
      <c r="F12" s="23">
        <f ca="1">D12/$B12</f>
        <v>9.5864225811420567E-2</v>
      </c>
      <c r="G12" s="22"/>
      <c r="H12" s="21">
        <f ca="1">INDIRECT("Worksheet!" &amp; CHAR(Worksheet!$D$2+64-1) &amp; ROW()-5)</f>
        <v>38180177</v>
      </c>
      <c r="I12" s="22"/>
      <c r="J12" s="23">
        <f ca="1">H12/$B12</f>
        <v>9.5864225811420567E-2</v>
      </c>
      <c r="K12" s="22"/>
      <c r="L12" s="21">
        <f ca="1">INDIRECT("Worksheet!" &amp; CHAR(Worksheet!$D$2+64) &amp; ROW()-5)</f>
        <v>38180177</v>
      </c>
      <c r="M12" s="22"/>
      <c r="N12" s="23">
        <f ca="1">L12/$B12</f>
        <v>9.5864225811420567E-2</v>
      </c>
      <c r="O12" s="22"/>
      <c r="P12" s="21">
        <f ca="1">SUM(INDIRECT("Worksheet!D"&amp;(ROW()-5)&amp;":"&amp;CHAR(Worksheet!$D$2+64)&amp;(ROW()-5)))</f>
        <v>127049597.25</v>
      </c>
      <c r="Q12" s="22"/>
      <c r="R12" s="23">
        <f ca="1">P12/$B12</f>
        <v>0.31900091191363616</v>
      </c>
      <c r="S12" s="24"/>
      <c r="T12" s="21">
        <f ca="1">SUM(INDIRECT("Worksheet!D"&amp;(ROW()+48)&amp;":"&amp;CHAR(Worksheet!$D$2+64)&amp;(ROW()+48)))</f>
        <v>123684312.45420358</v>
      </c>
      <c r="U12" s="22"/>
      <c r="V12" s="21">
        <f ca="1">P12-T12</f>
        <v>3365284.7957964242</v>
      </c>
      <c r="W12" s="22"/>
      <c r="X12" s="23">
        <f ca="1">(P12-T12)/T12</f>
        <v>2.7208663160435027E-2</v>
      </c>
    </row>
    <row r="13" spans="1:27" x14ac:dyDescent="0.2">
      <c r="A13" s="7"/>
      <c r="B13" s="7"/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4"/>
      <c r="T13" s="22"/>
      <c r="U13" s="22"/>
      <c r="V13" s="22"/>
      <c r="W13" s="22"/>
      <c r="X13" s="27"/>
    </row>
    <row r="14" spans="1:27" ht="13.5" thickBot="1" x14ac:dyDescent="0.25">
      <c r="A14" s="17" t="s">
        <v>12</v>
      </c>
      <c r="B14" s="28">
        <f>SUM(B11:B13)</f>
        <v>801547870</v>
      </c>
      <c r="C14" s="26"/>
      <c r="D14" s="29">
        <f ca="1">SUM(D11:D13)</f>
        <v>182881605.40000001</v>
      </c>
      <c r="E14" s="10"/>
      <c r="F14" s="30">
        <f ca="1">D14/B14</f>
        <v>0.22816055315573355</v>
      </c>
      <c r="G14" s="10"/>
      <c r="H14" s="29">
        <f ca="1">SUM(H11:H13)</f>
        <v>104609389.05000001</v>
      </c>
      <c r="I14" s="10"/>
      <c r="J14" s="30">
        <f ca="1">H14/$B14</f>
        <v>0.13050922217533933</v>
      </c>
      <c r="K14" s="10"/>
      <c r="L14" s="29">
        <f ca="1">SUM(L11:L13)</f>
        <v>180768800.74000001</v>
      </c>
      <c r="M14" s="10"/>
      <c r="N14" s="30">
        <f ca="1">L14/$B14</f>
        <v>0.22552464738007477</v>
      </c>
      <c r="O14" s="10"/>
      <c r="P14" s="29">
        <f ca="1">SUM(P11:P13)</f>
        <v>493038695.77000004</v>
      </c>
      <c r="Q14" s="10"/>
      <c r="R14" s="30">
        <f ca="1">P14/$B14</f>
        <v>0.61510823523241354</v>
      </c>
      <c r="S14" s="7"/>
      <c r="T14" s="29">
        <f ca="1">SUM(T11:T13)</f>
        <v>455085581.76962149</v>
      </c>
      <c r="U14" s="10"/>
      <c r="V14" s="29">
        <f ca="1">SUM(V11:V13)</f>
        <v>37953114.000378579</v>
      </c>
      <c r="W14" s="10"/>
      <c r="X14" s="30">
        <f ca="1">(P14-T14)/T14</f>
        <v>8.3397750930266995E-2</v>
      </c>
    </row>
    <row r="15" spans="1:27" ht="13.5" thickTop="1" x14ac:dyDescent="0.2">
      <c r="A15" s="7"/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7"/>
      <c r="T15" s="10"/>
      <c r="U15" s="10"/>
      <c r="V15" s="10"/>
      <c r="W15" s="10"/>
      <c r="X15" s="18"/>
    </row>
    <row r="16" spans="1:27" x14ac:dyDescent="0.2">
      <c r="A16" s="17" t="s">
        <v>13</v>
      </c>
      <c r="B16" s="7"/>
      <c r="C16" s="2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7"/>
      <c r="T16" s="10"/>
      <c r="U16" s="10"/>
      <c r="V16" s="10"/>
      <c r="W16" s="10"/>
      <c r="X16" s="18"/>
    </row>
    <row r="17" spans="1:27" x14ac:dyDescent="0.2">
      <c r="A17" s="19" t="s">
        <v>14</v>
      </c>
      <c r="B17" s="20">
        <v>381866707</v>
      </c>
      <c r="C17" s="20"/>
      <c r="D17" s="21">
        <f ca="1">INDIRECT("Worksheet!" &amp; CHAR(Worksheet!$D$2+64-2) &amp; ROW()-5)</f>
        <v>40612349.920000002</v>
      </c>
      <c r="E17" s="22"/>
      <c r="F17" s="23">
        <f ca="1">D17/$B17</f>
        <v>0.10635216209094657</v>
      </c>
      <c r="G17" s="22"/>
      <c r="H17" s="21">
        <f ca="1">INDIRECT("Worksheet!" &amp; CHAR(Worksheet!$D$2+64-1) &amp; ROW()-5)</f>
        <v>38283750.359999999</v>
      </c>
      <c r="I17" s="22"/>
      <c r="J17" s="23">
        <f ca="1">H17/$B17</f>
        <v>0.10025422394312054</v>
      </c>
      <c r="K17" s="22"/>
      <c r="L17" s="21">
        <f ca="1">INDIRECT("Worksheet!" &amp; CHAR(Worksheet!$D$2+64) &amp; ROW()-5)</f>
        <v>35453364.090000004</v>
      </c>
      <c r="M17" s="22"/>
      <c r="N17" s="23">
        <f ca="1">L17/$B17</f>
        <v>9.2842249507758226E-2</v>
      </c>
      <c r="O17" s="22"/>
      <c r="P17" s="21">
        <f ca="1">SUM(INDIRECT("Worksheet!D"&amp;(ROW()-5)&amp;":"&amp;CHAR(Worksheet!$D$2+64)&amp;(ROW()-5)))</f>
        <v>120261467.77000001</v>
      </c>
      <c r="Q17" s="22"/>
      <c r="R17" s="23">
        <f ca="1">P17/$B17</f>
        <v>0.31493048638565918</v>
      </c>
      <c r="S17" s="7"/>
      <c r="T17" s="21">
        <f ca="1">SUM(INDIRECT("Worksheet!D"&amp;(ROW()+48)&amp;":"&amp;CHAR(Worksheet!$D$2+64)&amp;(ROW()+48)))</f>
        <v>120695609.16369539</v>
      </c>
      <c r="U17" s="22"/>
      <c r="V17" s="21">
        <f t="shared" ref="V17:V32" ca="1" si="0">P17-T17</f>
        <v>-434141.39369538426</v>
      </c>
      <c r="W17" s="22"/>
      <c r="X17" s="23">
        <f t="shared" ref="X17:X30" ca="1" si="1">(P17-T17)/T17</f>
        <v>-3.5969940969979523E-3</v>
      </c>
      <c r="Z17" s="31"/>
      <c r="AA17" s="32"/>
    </row>
    <row r="18" spans="1:27" x14ac:dyDescent="0.2">
      <c r="A18" s="19" t="s">
        <v>15</v>
      </c>
      <c r="B18" s="20">
        <v>29095143</v>
      </c>
      <c r="C18" s="7"/>
      <c r="D18" s="21">
        <f ca="1">INDIRECT("Worksheet!" &amp; CHAR(Worksheet!$D$2+64-2) &amp; ROW()-5)</f>
        <v>2619684.3199999998</v>
      </c>
      <c r="E18" s="22"/>
      <c r="F18" s="23">
        <f t="shared" ref="F18:F32" ca="1" si="2">D18/$B18</f>
        <v>9.0038544233998083E-2</v>
      </c>
      <c r="G18" s="22"/>
      <c r="H18" s="21">
        <f ca="1">INDIRECT("Worksheet!" &amp; CHAR(Worksheet!$D$2+64-1) &amp; ROW()-5)</f>
        <v>2529565.62</v>
      </c>
      <c r="I18" s="22"/>
      <c r="J18" s="23">
        <f t="shared" ref="J18:J34" ca="1" si="3">H18/$B18</f>
        <v>8.6941164716048999E-2</v>
      </c>
      <c r="K18" s="22"/>
      <c r="L18" s="21">
        <f ca="1">INDIRECT("Worksheet!" &amp; CHAR(Worksheet!$D$2+64) &amp; ROW()-5)</f>
        <v>2513850.4</v>
      </c>
      <c r="M18" s="22"/>
      <c r="N18" s="23">
        <f t="shared" ref="N18:N32" ca="1" si="4">L18/$B18</f>
        <v>8.6401032639708969E-2</v>
      </c>
      <c r="O18" s="22"/>
      <c r="P18" s="21">
        <f ca="1">SUM(INDIRECT("Worksheet!D"&amp;(ROW()-5)&amp;":"&amp;CHAR(Worksheet!$D$2+64)&amp;(ROW()-5)))</f>
        <v>12764877.439999999</v>
      </c>
      <c r="Q18" s="22"/>
      <c r="R18" s="23">
        <f t="shared" ref="R18:R32" ca="1" si="5">P18/$B18</f>
        <v>0.43872880913491297</v>
      </c>
      <c r="S18" s="7"/>
      <c r="T18" s="21">
        <f ca="1">SUM(INDIRECT("Worksheet!D"&amp;(ROW()+48)&amp;":"&amp;CHAR(Worksheet!$D$2+64)&amp;(ROW()+48)))</f>
        <v>11437441.637710582</v>
      </c>
      <c r="U18" s="22"/>
      <c r="V18" s="21">
        <f t="shared" ca="1" si="0"/>
        <v>1327435.802289417</v>
      </c>
      <c r="W18" s="22"/>
      <c r="X18" s="23">
        <f t="shared" ca="1" si="1"/>
        <v>0.1160605530796945</v>
      </c>
      <c r="Z18" s="31"/>
      <c r="AA18" s="32"/>
    </row>
    <row r="19" spans="1:27" x14ac:dyDescent="0.2">
      <c r="A19" s="19" t="s">
        <v>16</v>
      </c>
      <c r="B19" s="20">
        <v>26865123</v>
      </c>
      <c r="C19" s="33"/>
      <c r="D19" s="21">
        <f ca="1">INDIRECT("Worksheet!" &amp; CHAR(Worksheet!$D$2+64-2) &amp; ROW()-5)</f>
        <v>2543296.36</v>
      </c>
      <c r="E19" s="22"/>
      <c r="F19" s="23">
        <f t="shared" ca="1" si="2"/>
        <v>9.4669075589194213E-2</v>
      </c>
      <c r="G19" s="22"/>
      <c r="H19" s="21">
        <f ca="1">INDIRECT("Worksheet!" &amp; CHAR(Worksheet!$D$2+64-1) &amp; ROW()-5)</f>
        <v>2707949.09</v>
      </c>
      <c r="I19" s="22"/>
      <c r="J19" s="23">
        <f t="shared" ca="1" si="3"/>
        <v>0.10079794125640146</v>
      </c>
      <c r="K19" s="22"/>
      <c r="L19" s="21">
        <f ca="1">INDIRECT("Worksheet!" &amp; CHAR(Worksheet!$D$2+64) &amp; ROW()-5)</f>
        <v>2752677.2</v>
      </c>
      <c r="M19" s="22"/>
      <c r="N19" s="23">
        <f t="shared" ca="1" si="4"/>
        <v>0.10246285490671307</v>
      </c>
      <c r="O19" s="22"/>
      <c r="P19" s="21">
        <f ca="1">SUM(INDIRECT("Worksheet!D"&amp;(ROW()-5)&amp;":"&amp;CHAR(Worksheet!$D$2+64)&amp;(ROW()-5)))</f>
        <v>8859369.0800000001</v>
      </c>
      <c r="Q19" s="22"/>
      <c r="R19" s="23">
        <f t="shared" ca="1" si="5"/>
        <v>0.32977213914114595</v>
      </c>
      <c r="S19" s="7"/>
      <c r="T19" s="21">
        <f ca="1">SUM(INDIRECT("Worksheet!D"&amp;(ROW()+48)&amp;":"&amp;CHAR(Worksheet!$D$2+64)&amp;(ROW()+48)))</f>
        <v>8633275.2234827448</v>
      </c>
      <c r="U19" s="22"/>
      <c r="V19" s="21">
        <f t="shared" ca="1" si="0"/>
        <v>226093.85651725531</v>
      </c>
      <c r="W19" s="22"/>
      <c r="X19" s="23">
        <f t="shared" ca="1" si="1"/>
        <v>2.6188653861314862E-2</v>
      </c>
      <c r="Z19" s="31"/>
      <c r="AA19" s="32"/>
    </row>
    <row r="20" spans="1:27" x14ac:dyDescent="0.2">
      <c r="A20" s="19" t="s">
        <v>17</v>
      </c>
      <c r="B20" s="20">
        <v>8688526</v>
      </c>
      <c r="C20" s="7"/>
      <c r="D20" s="21">
        <f ca="1">INDIRECT("Worksheet!" &amp; CHAR(Worksheet!$D$2+64-2) &amp; ROW()-5)</f>
        <v>754741.48</v>
      </c>
      <c r="E20" s="22"/>
      <c r="F20" s="23">
        <f t="shared" ca="1" si="2"/>
        <v>8.6866458131103025E-2</v>
      </c>
      <c r="G20" s="22"/>
      <c r="H20" s="21">
        <f ca="1">INDIRECT("Worksheet!" &amp; CHAR(Worksheet!$D$2+64-1) &amp; ROW()-5)</f>
        <v>887800.11</v>
      </c>
      <c r="I20" s="22"/>
      <c r="J20" s="23">
        <f t="shared" ca="1" si="3"/>
        <v>0.10218075079708572</v>
      </c>
      <c r="K20" s="22"/>
      <c r="L20" s="21">
        <f ca="1">INDIRECT("Worksheet!" &amp; CHAR(Worksheet!$D$2+64) &amp; ROW()-5)</f>
        <v>939121.83000000007</v>
      </c>
      <c r="M20" s="22"/>
      <c r="N20" s="23">
        <f t="shared" ca="1" si="4"/>
        <v>0.1080875893103157</v>
      </c>
      <c r="O20" s="22"/>
      <c r="P20" s="21">
        <f ca="1">SUM(INDIRECT("Worksheet!D"&amp;(ROW()-5)&amp;":"&amp;CHAR(Worksheet!$D$2+64)&amp;(ROW()-5)))</f>
        <v>2745152.62</v>
      </c>
      <c r="Q20" s="22"/>
      <c r="R20" s="23">
        <f t="shared" ca="1" si="5"/>
        <v>0.31595147669466606</v>
      </c>
      <c r="S20" s="7"/>
      <c r="T20" s="21">
        <f ca="1">SUM(INDIRECT("Worksheet!D"&amp;(ROW()+48)&amp;":"&amp;CHAR(Worksheet!$D$2+64)&amp;(ROW()+48)))</f>
        <v>2698423.7361424267</v>
      </c>
      <c r="U20" s="22"/>
      <c r="V20" s="21">
        <f t="shared" ca="1" si="0"/>
        <v>46728.883857573383</v>
      </c>
      <c r="W20" s="22"/>
      <c r="X20" s="23">
        <f t="shared" ca="1" si="1"/>
        <v>1.7317103771246609E-2</v>
      </c>
      <c r="Z20" s="31"/>
      <c r="AA20" s="32"/>
    </row>
    <row r="21" spans="1:27" x14ac:dyDescent="0.2">
      <c r="A21" s="19" t="s">
        <v>18</v>
      </c>
      <c r="B21" s="20">
        <v>10988347</v>
      </c>
      <c r="C21" s="7"/>
      <c r="D21" s="21">
        <f ca="1">INDIRECT("Worksheet!" &amp; CHAR(Worksheet!$D$2+64-2) &amp; ROW()-5)</f>
        <v>1010013.29</v>
      </c>
      <c r="E21" s="22"/>
      <c r="F21" s="23">
        <f t="shared" ca="1" si="2"/>
        <v>9.191676327658746E-2</v>
      </c>
      <c r="G21" s="22"/>
      <c r="H21" s="21">
        <f ca="1">INDIRECT("Worksheet!" &amp; CHAR(Worksheet!$D$2+64-1) &amp; ROW()-5)</f>
        <v>682377.63</v>
      </c>
      <c r="I21" s="22"/>
      <c r="J21" s="23">
        <f t="shared" ca="1" si="3"/>
        <v>6.2100116605345645E-2</v>
      </c>
      <c r="K21" s="22"/>
      <c r="L21" s="21">
        <f ca="1">INDIRECT("Worksheet!" &amp; CHAR(Worksheet!$D$2+64) &amp; ROW()-5)</f>
        <v>1054560.29</v>
      </c>
      <c r="M21" s="22"/>
      <c r="N21" s="23">
        <f t="shared" ca="1" si="4"/>
        <v>9.5970785232756123E-2</v>
      </c>
      <c r="O21" s="22"/>
      <c r="P21" s="21">
        <f ca="1">SUM(INDIRECT("Worksheet!D"&amp;(ROW()-5)&amp;":"&amp;CHAR(Worksheet!$D$2+64)&amp;(ROW()-5)))</f>
        <v>3954096.42</v>
      </c>
      <c r="Q21" s="22"/>
      <c r="R21" s="23">
        <f t="shared" ca="1" si="5"/>
        <v>0.35984451710525706</v>
      </c>
      <c r="S21" s="7"/>
      <c r="T21" s="21">
        <f ca="1">SUM(INDIRECT("Worksheet!D"&amp;(ROW()+48)&amp;":"&amp;CHAR(Worksheet!$D$2+64)&amp;(ROW()+48)))</f>
        <v>4223443.5111153312</v>
      </c>
      <c r="U21" s="22"/>
      <c r="V21" s="21">
        <f t="shared" ca="1" si="0"/>
        <v>-269347.09111533128</v>
      </c>
      <c r="W21" s="22"/>
      <c r="X21" s="23">
        <f t="shared" ca="1" si="1"/>
        <v>-6.3774285226370131E-2</v>
      </c>
      <c r="Z21" s="31"/>
      <c r="AA21" s="32"/>
    </row>
    <row r="22" spans="1:27" x14ac:dyDescent="0.2">
      <c r="A22" s="19" t="s">
        <v>19</v>
      </c>
      <c r="B22" s="20">
        <v>36000</v>
      </c>
      <c r="C22" s="20"/>
      <c r="D22" s="21">
        <f ca="1">INDIRECT("Worksheet!" &amp; CHAR(Worksheet!$D$2+64-2) &amp; ROW()-5)</f>
        <v>5927.6500000000005</v>
      </c>
      <c r="E22" s="22"/>
      <c r="F22" s="23">
        <f t="shared" ca="1" si="2"/>
        <v>0.16465694444444445</v>
      </c>
      <c r="G22" s="22"/>
      <c r="H22" s="21">
        <f ca="1">INDIRECT("Worksheet!" &amp; CHAR(Worksheet!$D$2+64-1) &amp; ROW()-5)</f>
        <v>6672.2300000000005</v>
      </c>
      <c r="I22" s="22"/>
      <c r="J22" s="23">
        <f t="shared" ca="1" si="3"/>
        <v>0.18533972222222223</v>
      </c>
      <c r="K22" s="22"/>
      <c r="L22" s="21">
        <f ca="1">INDIRECT("Worksheet!" &amp; CHAR(Worksheet!$D$2+64) &amp; ROW()-5)</f>
        <v>0</v>
      </c>
      <c r="M22" s="22"/>
      <c r="N22" s="23">
        <f t="shared" ca="1" si="4"/>
        <v>0</v>
      </c>
      <c r="O22" s="22"/>
      <c r="P22" s="21">
        <f ca="1">SUM(INDIRECT("Worksheet!D"&amp;(ROW()-5)&amp;":"&amp;CHAR(Worksheet!$D$2+64)&amp;(ROW()-5)))</f>
        <v>12599.880000000001</v>
      </c>
      <c r="Q22" s="22"/>
      <c r="R22" s="23">
        <f t="shared" ca="1" si="5"/>
        <v>0.34999666666666668</v>
      </c>
      <c r="S22" s="7"/>
      <c r="T22" s="21">
        <f ca="1">SUM(INDIRECT("Worksheet!D"&amp;(ROW()+48)&amp;":"&amp;CHAR(Worksheet!$D$2+64)&amp;(ROW()+48)))</f>
        <v>15000</v>
      </c>
      <c r="U22" s="22"/>
      <c r="V22" s="21">
        <f t="shared" ca="1" si="0"/>
        <v>-2400.119999999999</v>
      </c>
      <c r="W22" s="22"/>
      <c r="X22" s="23">
        <f t="shared" ca="1" si="1"/>
        <v>-0.16000799999999993</v>
      </c>
      <c r="Z22" s="31"/>
      <c r="AA22" s="32"/>
    </row>
    <row r="23" spans="1:27" x14ac:dyDescent="0.2">
      <c r="A23" s="19" t="s">
        <v>20</v>
      </c>
      <c r="B23" s="20">
        <v>42778546</v>
      </c>
      <c r="C23" s="20"/>
      <c r="D23" s="21">
        <f ca="1">INDIRECT("Worksheet!" &amp; CHAR(Worksheet!$D$2+64-2) &amp; ROW()-5)</f>
        <v>3655011.34</v>
      </c>
      <c r="E23" s="22"/>
      <c r="F23" s="23">
        <f t="shared" ca="1" si="2"/>
        <v>8.5440289158027954E-2</v>
      </c>
      <c r="G23" s="22"/>
      <c r="H23" s="21">
        <f ca="1">INDIRECT("Worksheet!" &amp; CHAR(Worksheet!$D$2+64-1) &amp; ROW()-5)</f>
        <v>3812927.27</v>
      </c>
      <c r="I23" s="22"/>
      <c r="J23" s="23">
        <f t="shared" ca="1" si="3"/>
        <v>8.9131764085670417E-2</v>
      </c>
      <c r="K23" s="22"/>
      <c r="L23" s="21">
        <f ca="1">INDIRECT("Worksheet!" &amp; CHAR(Worksheet!$D$2+64) &amp; ROW()-5)</f>
        <v>3812439.35</v>
      </c>
      <c r="M23" s="22"/>
      <c r="N23" s="23">
        <f t="shared" ca="1" si="4"/>
        <v>8.9120358368421401E-2</v>
      </c>
      <c r="O23" s="22"/>
      <c r="P23" s="21">
        <f ca="1">SUM(INDIRECT("Worksheet!D"&amp;(ROW()-5)&amp;":"&amp;CHAR(Worksheet!$D$2+64)&amp;(ROW()-5)))</f>
        <v>15835146.01</v>
      </c>
      <c r="Q23" s="22"/>
      <c r="R23" s="23">
        <f t="shared" ca="1" si="5"/>
        <v>0.37016559679237343</v>
      </c>
      <c r="S23" s="7"/>
      <c r="T23" s="21">
        <f ca="1">SUM(INDIRECT("Worksheet!D"&amp;(ROW()+48)&amp;":"&amp;CHAR(Worksheet!$D$2+64)&amp;(ROW()+48)))</f>
        <v>16068768.842758188</v>
      </c>
      <c r="U23" s="22"/>
      <c r="V23" s="21">
        <f t="shared" ca="1" si="0"/>
        <v>-233622.83275818825</v>
      </c>
      <c r="W23" s="22"/>
      <c r="X23" s="23">
        <f t="shared" ca="1" si="1"/>
        <v>-1.4538937926378628E-2</v>
      </c>
      <c r="Z23" s="31"/>
      <c r="AA23" s="32"/>
    </row>
    <row r="24" spans="1:27" x14ac:dyDescent="0.2">
      <c r="A24" s="19" t="s">
        <v>21</v>
      </c>
      <c r="B24" s="20">
        <v>38229991</v>
      </c>
      <c r="C24" s="20"/>
      <c r="D24" s="21">
        <f ca="1">INDIRECT("Worksheet!" &amp; CHAR(Worksheet!$D$2+64-2) &amp; ROW()-5)</f>
        <v>3500949.5700000003</v>
      </c>
      <c r="E24" s="22"/>
      <c r="F24" s="23">
        <f t="shared" ca="1" si="2"/>
        <v>9.1575997755270214E-2</v>
      </c>
      <c r="G24" s="22"/>
      <c r="H24" s="21">
        <f ca="1">INDIRECT("Worksheet!" &amp; CHAR(Worksheet!$D$2+64-1) &amp; ROW()-5)</f>
        <v>3491440.93</v>
      </c>
      <c r="I24" s="22"/>
      <c r="J24" s="23">
        <f t="shared" ca="1" si="3"/>
        <v>9.132727575060115E-2</v>
      </c>
      <c r="K24" s="22"/>
      <c r="L24" s="21">
        <f ca="1">INDIRECT("Worksheet!" &amp; CHAR(Worksheet!$D$2+64) &amp; ROW()-5)</f>
        <v>3626067.58</v>
      </c>
      <c r="M24" s="22"/>
      <c r="N24" s="23">
        <f t="shared" ca="1" si="4"/>
        <v>9.484876886316819E-2</v>
      </c>
      <c r="O24" s="22"/>
      <c r="P24" s="21">
        <f ca="1">SUM(INDIRECT("Worksheet!D"&amp;(ROW()-5)&amp;":"&amp;CHAR(Worksheet!$D$2+64)&amp;(ROW()-5)))</f>
        <v>12835910.300000001</v>
      </c>
      <c r="Q24" s="22"/>
      <c r="R24" s="23">
        <f t="shared" ca="1" si="5"/>
        <v>0.33575499141498621</v>
      </c>
      <c r="S24" s="7"/>
      <c r="T24" s="21">
        <f ca="1">SUM(INDIRECT("Worksheet!D"&amp;(ROW()+48)&amp;":"&amp;CHAR(Worksheet!$D$2+64)&amp;(ROW()+48)))</f>
        <v>14127885.360468205</v>
      </c>
      <c r="U24" s="22"/>
      <c r="V24" s="21">
        <f t="shared" ca="1" si="0"/>
        <v>-1291975.0604682043</v>
      </c>
      <c r="W24" s="22"/>
      <c r="X24" s="23">
        <f t="shared" ca="1" si="1"/>
        <v>-9.1448580414117089E-2</v>
      </c>
      <c r="Z24" s="31"/>
      <c r="AA24" s="32"/>
    </row>
    <row r="25" spans="1:27" x14ac:dyDescent="0.2">
      <c r="A25" s="19" t="s">
        <v>22</v>
      </c>
      <c r="B25" s="20">
        <v>50190964</v>
      </c>
      <c r="C25" s="20"/>
      <c r="D25" s="21">
        <f ca="1">INDIRECT("Worksheet!" &amp; CHAR(Worksheet!$D$2+64-2) &amp; ROW()-5)</f>
        <v>3763117.61</v>
      </c>
      <c r="E25" s="22"/>
      <c r="F25" s="23">
        <f t="shared" ca="1" si="2"/>
        <v>7.497599787085181E-2</v>
      </c>
      <c r="G25" s="22"/>
      <c r="H25" s="21">
        <f ca="1">INDIRECT("Worksheet!" &amp; CHAR(Worksheet!$D$2+64-1) &amp; ROW()-5)</f>
        <v>5499688.9299999997</v>
      </c>
      <c r="I25" s="22"/>
      <c r="J25" s="23">
        <f t="shared" ca="1" si="3"/>
        <v>0.10957527992488847</v>
      </c>
      <c r="K25" s="22"/>
      <c r="L25" s="21">
        <f ca="1">INDIRECT("Worksheet!" &amp; CHAR(Worksheet!$D$2+64) &amp; ROW()-5)</f>
        <v>4186286.93</v>
      </c>
      <c r="M25" s="22"/>
      <c r="N25" s="23">
        <f t="shared" ca="1" si="4"/>
        <v>8.3407183213297126E-2</v>
      </c>
      <c r="O25" s="22"/>
      <c r="P25" s="21">
        <f ca="1">SUM(INDIRECT("Worksheet!D"&amp;(ROW()-5)&amp;":"&amp;CHAR(Worksheet!$D$2+64)&amp;(ROW()-5)))</f>
        <v>19692571.440000001</v>
      </c>
      <c r="Q25" s="22"/>
      <c r="R25" s="23">
        <f t="shared" ca="1" si="5"/>
        <v>0.39235292312775666</v>
      </c>
      <c r="S25" s="7"/>
      <c r="T25" s="21">
        <f ca="1">SUM(INDIRECT("Worksheet!D"&amp;(ROW()+48)&amp;":"&amp;CHAR(Worksheet!$D$2+64)&amp;(ROW()+48)))</f>
        <v>18916051.081445936</v>
      </c>
      <c r="U25" s="22"/>
      <c r="V25" s="21">
        <f t="shared" ca="1" si="0"/>
        <v>776520.35855406523</v>
      </c>
      <c r="W25" s="22"/>
      <c r="X25" s="23">
        <f t="shared" ca="1" si="1"/>
        <v>4.1050870248268978E-2</v>
      </c>
      <c r="Z25" s="31"/>
      <c r="AA25" s="32"/>
    </row>
    <row r="26" spans="1:27" x14ac:dyDescent="0.2">
      <c r="A26" s="19" t="s">
        <v>23</v>
      </c>
      <c r="B26" s="20">
        <v>17854646</v>
      </c>
      <c r="C26" s="20"/>
      <c r="D26" s="21">
        <f ca="1">INDIRECT("Worksheet!" &amp; CHAR(Worksheet!$D$2+64-2) &amp; ROW()-5)</f>
        <v>1786287.6</v>
      </c>
      <c r="E26" s="22"/>
      <c r="F26" s="23">
        <f t="shared" ca="1" si="2"/>
        <v>0.1000460944451097</v>
      </c>
      <c r="G26" s="22"/>
      <c r="H26" s="21">
        <f ca="1">INDIRECT("Worksheet!" &amp; CHAR(Worksheet!$D$2+64-1) &amp; ROW()-5)</f>
        <v>1547795.27</v>
      </c>
      <c r="I26" s="22"/>
      <c r="J26" s="23">
        <f t="shared" ca="1" si="3"/>
        <v>8.6688656274674952E-2</v>
      </c>
      <c r="K26" s="22"/>
      <c r="L26" s="21">
        <f ca="1">INDIRECT("Worksheet!" &amp; CHAR(Worksheet!$D$2+64) &amp; ROW()-5)</f>
        <v>114790.94</v>
      </c>
      <c r="M26" s="22"/>
      <c r="N26" s="23">
        <f t="shared" ca="1" si="4"/>
        <v>6.4291915952856193E-3</v>
      </c>
      <c r="O26" s="22"/>
      <c r="P26" s="21">
        <f ca="1">SUM(INDIRECT("Worksheet!D"&amp;(ROW()-5)&amp;":"&amp;CHAR(Worksheet!$D$2+64)&amp;(ROW()-5)))</f>
        <v>6146887.1000000006</v>
      </c>
      <c r="Q26" s="22"/>
      <c r="R26" s="23">
        <f t="shared" ca="1" si="5"/>
        <v>0.34427381534195639</v>
      </c>
      <c r="S26" s="7"/>
      <c r="T26" s="21">
        <f ca="1">SUM(INDIRECT("Worksheet!D"&amp;(ROW()+48)&amp;":"&amp;CHAR(Worksheet!$D$2+64)&amp;(ROW()+48)))</f>
        <v>7370907.8967637327</v>
      </c>
      <c r="U26" s="22"/>
      <c r="V26" s="21">
        <f t="shared" ca="1" si="0"/>
        <v>-1224020.7967637321</v>
      </c>
      <c r="W26" s="22"/>
      <c r="X26" s="23">
        <f t="shared" ca="1" si="1"/>
        <v>-0.16606106247795474</v>
      </c>
      <c r="Z26" s="31"/>
      <c r="AA26" s="32"/>
    </row>
    <row r="27" spans="1:27" x14ac:dyDescent="0.2">
      <c r="A27" s="19" t="s">
        <v>24</v>
      </c>
      <c r="B27" s="20">
        <v>5798431</v>
      </c>
      <c r="C27" s="20"/>
      <c r="D27" s="21">
        <f ca="1">INDIRECT("Worksheet!" &amp; CHAR(Worksheet!$D$2+64-2) &amp; ROW()-5)</f>
        <v>252177.63</v>
      </c>
      <c r="E27" s="22"/>
      <c r="F27" s="23">
        <f t="shared" ca="1" si="2"/>
        <v>4.3490666699319176E-2</v>
      </c>
      <c r="G27" s="22"/>
      <c r="H27" s="21">
        <f ca="1">INDIRECT("Worksheet!" &amp; CHAR(Worksheet!$D$2+64-1) &amp; ROW()-5)</f>
        <v>408265.58</v>
      </c>
      <c r="I27" s="22"/>
      <c r="J27" s="23">
        <f t="shared" ca="1" si="3"/>
        <v>7.0409664269523942E-2</v>
      </c>
      <c r="K27" s="22"/>
      <c r="L27" s="21">
        <f ca="1">INDIRECT("Worksheet!" &amp; CHAR(Worksheet!$D$2+64) &amp; ROW()-5)</f>
        <v>108302.93000000001</v>
      </c>
      <c r="M27" s="22"/>
      <c r="N27" s="23">
        <f t="shared" ca="1" si="4"/>
        <v>1.8677971678890376E-2</v>
      </c>
      <c r="O27" s="22"/>
      <c r="P27" s="21">
        <f ca="1">SUM(INDIRECT("Worksheet!D"&amp;(ROW()-5)&amp;":"&amp;CHAR(Worksheet!$D$2+64)&amp;(ROW()-5)))</f>
        <v>1051788.75</v>
      </c>
      <c r="Q27" s="22"/>
      <c r="R27" s="23">
        <f t="shared" ca="1" si="5"/>
        <v>0.18139195758300822</v>
      </c>
      <c r="S27" s="7"/>
      <c r="T27" s="21">
        <f ca="1">SUM(INDIRECT("Worksheet!D"&amp;(ROW()+48)&amp;":"&amp;CHAR(Worksheet!$D$2+64)&amp;(ROW()+48)))</f>
        <v>948106.14167549601</v>
      </c>
      <c r="U27" s="22"/>
      <c r="V27" s="21">
        <f t="shared" ca="1" si="0"/>
        <v>103682.60832450399</v>
      </c>
      <c r="W27" s="22"/>
      <c r="X27" s="23">
        <f t="shared" ca="1" si="1"/>
        <v>0.10935759591355011</v>
      </c>
      <c r="Z27" s="31"/>
      <c r="AA27" s="32"/>
    </row>
    <row r="28" spans="1:27" x14ac:dyDescent="0.2">
      <c r="A28" s="19" t="s">
        <v>25</v>
      </c>
      <c r="B28" s="20">
        <v>16901205</v>
      </c>
      <c r="C28" s="20"/>
      <c r="D28" s="21">
        <f ca="1">INDIRECT("Worksheet!" &amp; CHAR(Worksheet!$D$2+64-2) &amp; ROW()-5)</f>
        <v>1814388.24</v>
      </c>
      <c r="E28" s="22"/>
      <c r="F28" s="23">
        <f t="shared" ca="1" si="2"/>
        <v>0.10735259645687985</v>
      </c>
      <c r="G28" s="22"/>
      <c r="H28" s="21">
        <f ca="1">INDIRECT("Worksheet!" &amp; CHAR(Worksheet!$D$2+64-1) &amp; ROW()-5)</f>
        <v>1596095.33</v>
      </c>
      <c r="I28" s="22"/>
      <c r="J28" s="23">
        <f t="shared" ca="1" si="3"/>
        <v>9.4436777141038167E-2</v>
      </c>
      <c r="K28" s="22"/>
      <c r="L28" s="21">
        <f ca="1">INDIRECT("Worksheet!" &amp; CHAR(Worksheet!$D$2+64) &amp; ROW()-5)</f>
        <v>1340813.8400000001</v>
      </c>
      <c r="M28" s="22"/>
      <c r="N28" s="23">
        <f t="shared" ca="1" si="4"/>
        <v>7.9332440497585824E-2</v>
      </c>
      <c r="O28" s="22"/>
      <c r="P28" s="21">
        <f ca="1">SUM(INDIRECT("Worksheet!D"&amp;(ROW()-5)&amp;":"&amp;CHAR(Worksheet!$D$2+64)&amp;(ROW()-5)))</f>
        <v>7329194.0600000005</v>
      </c>
      <c r="Q28" s="22"/>
      <c r="R28" s="23">
        <f t="shared" ca="1" si="5"/>
        <v>0.43364920193560169</v>
      </c>
      <c r="S28" s="7"/>
      <c r="T28" s="21">
        <f ca="1">SUM(INDIRECT("Worksheet!D"&amp;(ROW()+48)&amp;":"&amp;CHAR(Worksheet!$D$2+64)&amp;(ROW()+48)))</f>
        <v>6750334.7146806959</v>
      </c>
      <c r="U28" s="22"/>
      <c r="V28" s="21">
        <f t="shared" ca="1" si="0"/>
        <v>578859.34531930462</v>
      </c>
      <c r="W28" s="22"/>
      <c r="X28" s="23">
        <f t="shared" ca="1" si="1"/>
        <v>8.5752687797894744E-2</v>
      </c>
      <c r="Z28" s="31"/>
      <c r="AA28" s="32"/>
    </row>
    <row r="29" spans="1:27" x14ac:dyDescent="0.2">
      <c r="A29" s="19" t="s">
        <v>26</v>
      </c>
      <c r="B29" s="20">
        <v>1123082</v>
      </c>
      <c r="C29" s="20"/>
      <c r="D29" s="21">
        <f ca="1">INDIRECT("Worksheet!" &amp; CHAR(Worksheet!$D$2+64-2) &amp; ROW()-5)</f>
        <v>99991.5</v>
      </c>
      <c r="E29" s="22"/>
      <c r="F29" s="23">
        <f t="shared" ca="1" si="2"/>
        <v>8.9033124918750373E-2</v>
      </c>
      <c r="G29" s="22"/>
      <c r="H29" s="21">
        <f ca="1">INDIRECT("Worksheet!" &amp; CHAR(Worksheet!$D$2+64-1) &amp; ROW()-5)</f>
        <v>117367</v>
      </c>
      <c r="I29" s="22"/>
      <c r="J29" s="23">
        <f t="shared" ca="1" si="3"/>
        <v>0.10450439059659046</v>
      </c>
      <c r="K29" s="22"/>
      <c r="L29" s="21">
        <f ca="1">INDIRECT("Worksheet!" &amp; CHAR(Worksheet!$D$2+64) &amp; ROW()-5)</f>
        <v>87809</v>
      </c>
      <c r="M29" s="22"/>
      <c r="N29" s="23">
        <f t="shared" ca="1" si="4"/>
        <v>7.8185742448013587E-2</v>
      </c>
      <c r="O29" s="22"/>
      <c r="P29" s="21">
        <f ca="1">SUM(INDIRECT("Worksheet!D"&amp;(ROW()-5)&amp;":"&amp;CHAR(Worksheet!$D$2+64)&amp;(ROW()-5)))</f>
        <v>356980.5</v>
      </c>
      <c r="Q29" s="22"/>
      <c r="R29" s="23">
        <f t="shared" ca="1" si="5"/>
        <v>0.3178579124231356</v>
      </c>
      <c r="S29" s="7"/>
      <c r="T29" s="21">
        <f ca="1">SUM(INDIRECT("Worksheet!D"&amp;(ROW()+48)&amp;":"&amp;CHAR(Worksheet!$D$2+64)&amp;(ROW()+48)))</f>
        <v>305450.90637891035</v>
      </c>
      <c r="U29" s="22"/>
      <c r="V29" s="21">
        <f t="shared" ca="1" si="0"/>
        <v>51529.593621089647</v>
      </c>
      <c r="W29" s="22"/>
      <c r="X29" s="23">
        <f t="shared" ca="1" si="1"/>
        <v>0.16870008418690838</v>
      </c>
      <c r="Z29" s="31"/>
      <c r="AA29" s="32"/>
    </row>
    <row r="30" spans="1:27" x14ac:dyDescent="0.2">
      <c r="A30" s="19" t="s">
        <v>27</v>
      </c>
      <c r="B30" s="20">
        <v>166003191</v>
      </c>
      <c r="C30" s="20"/>
      <c r="D30" s="21">
        <f ca="1">INDIRECT("Worksheet!" &amp; CHAR(Worksheet!$D$2+64-2) &amp; ROW()-5)</f>
        <v>15115823.26</v>
      </c>
      <c r="E30" s="22"/>
      <c r="F30" s="23">
        <f t="shared" ca="1" si="2"/>
        <v>9.105742587803628E-2</v>
      </c>
      <c r="G30" s="22"/>
      <c r="H30" s="21">
        <f ca="1">INDIRECT("Worksheet!" &amp; CHAR(Worksheet!$D$2+64-1) &amp; ROW()-5)</f>
        <v>16251207.110000001</v>
      </c>
      <c r="I30" s="22"/>
      <c r="J30" s="23">
        <f t="shared" ca="1" si="3"/>
        <v>9.7896956149475467E-2</v>
      </c>
      <c r="K30" s="22"/>
      <c r="L30" s="21">
        <f ca="1">INDIRECT("Worksheet!" &amp; CHAR(Worksheet!$D$2+64) &amp; ROW()-5)</f>
        <v>15725141.91</v>
      </c>
      <c r="M30" s="22"/>
      <c r="N30" s="23">
        <f t="shared" ca="1" si="4"/>
        <v>9.4727949597065278E-2</v>
      </c>
      <c r="O30" s="22"/>
      <c r="P30" s="21">
        <f ca="1">SUM(INDIRECT("Worksheet!D"&amp;(ROW()-5)&amp;":"&amp;CHAR(Worksheet!$D$2+64)&amp;(ROW()-5)))</f>
        <v>53030707.560000002</v>
      </c>
      <c r="Q30" s="22"/>
      <c r="R30" s="23">
        <f t="shared" ca="1" si="5"/>
        <v>0.3194559528677976</v>
      </c>
      <c r="S30" s="7"/>
      <c r="T30" s="21">
        <f ca="1">SUM(INDIRECT("Worksheet!D"&amp;(ROW()+48)&amp;":"&amp;CHAR(Worksheet!$D$2+64)&amp;(ROW()+48)))</f>
        <v>55706721.699602939</v>
      </c>
      <c r="U30" s="22"/>
      <c r="V30" s="21">
        <f t="shared" ca="1" si="0"/>
        <v>-2676014.1396029368</v>
      </c>
      <c r="W30" s="22"/>
      <c r="X30" s="23">
        <f t="shared" ca="1" si="1"/>
        <v>-4.8037544805333801E-2</v>
      </c>
      <c r="Z30" s="31"/>
      <c r="AA30" s="32"/>
    </row>
    <row r="31" spans="1:27" x14ac:dyDescent="0.2">
      <c r="A31" s="19" t="s">
        <v>28</v>
      </c>
      <c r="B31" s="20">
        <v>1710725</v>
      </c>
      <c r="C31" s="20"/>
      <c r="D31" s="21">
        <f ca="1">INDIRECT("Worksheet!" &amp; CHAR(Worksheet!$D$2+64-2) &amp; ROW()-5)</f>
        <v>0</v>
      </c>
      <c r="E31" s="22"/>
      <c r="F31" s="23">
        <f t="shared" ca="1" si="2"/>
        <v>0</v>
      </c>
      <c r="G31" s="22"/>
      <c r="H31" s="21">
        <f ca="1">INDIRECT("Worksheet!" &amp; CHAR(Worksheet!$D$2+64-1) &amp; ROW()-5)</f>
        <v>0</v>
      </c>
      <c r="I31" s="22"/>
      <c r="J31" s="23">
        <f t="shared" ca="1" si="3"/>
        <v>0</v>
      </c>
      <c r="K31" s="22"/>
      <c r="L31" s="21">
        <f ca="1">INDIRECT("Worksheet!" &amp; CHAR(Worksheet!$D$2+64) &amp; ROW()-5)</f>
        <v>0</v>
      </c>
      <c r="M31" s="22"/>
      <c r="N31" s="23">
        <f t="shared" ca="1" si="4"/>
        <v>0</v>
      </c>
      <c r="O31" s="22"/>
      <c r="P31" s="21">
        <f ca="1">SUM(INDIRECT("Worksheet!D"&amp;(ROW()-5)&amp;":"&amp;CHAR(Worksheet!$D$2+64)&amp;(ROW()-5)))</f>
        <v>0</v>
      </c>
      <c r="Q31" s="22"/>
      <c r="R31" s="23">
        <f t="shared" ca="1" si="5"/>
        <v>0</v>
      </c>
      <c r="S31" s="7"/>
      <c r="T31" s="21">
        <f ca="1">SUM(INDIRECT("Worksheet!D"&amp;(ROW()+48)&amp;":"&amp;CHAR(Worksheet!$D$2+64)&amp;(ROW()+48)))</f>
        <v>0</v>
      </c>
      <c r="U31" s="22"/>
      <c r="V31" s="21">
        <f t="shared" ca="1" si="0"/>
        <v>0</v>
      </c>
      <c r="W31" s="22"/>
      <c r="X31" s="23">
        <f ca="1">IF(T31=0,0,(P31-T31)/T31)</f>
        <v>0</v>
      </c>
      <c r="Z31" s="31"/>
      <c r="AA31" s="32"/>
    </row>
    <row r="32" spans="1:27" x14ac:dyDescent="0.2">
      <c r="A32" s="19" t="s">
        <v>29</v>
      </c>
      <c r="B32" s="20">
        <v>2014250</v>
      </c>
      <c r="C32" s="20"/>
      <c r="D32" s="21">
        <f ca="1">INDIRECT("Worksheet!" &amp; CHAR(Worksheet!$D$2+64-2) &amp; ROW()-5)</f>
        <v>0</v>
      </c>
      <c r="E32" s="22"/>
      <c r="F32" s="23">
        <f t="shared" ca="1" si="2"/>
        <v>0</v>
      </c>
      <c r="G32" s="22"/>
      <c r="H32" s="21">
        <f ca="1">INDIRECT("Worksheet!" &amp; CHAR(Worksheet!$D$2+64-1) &amp; ROW()-5)</f>
        <v>0</v>
      </c>
      <c r="I32" s="22"/>
      <c r="J32" s="23">
        <f t="shared" ca="1" si="3"/>
        <v>0</v>
      </c>
      <c r="K32" s="22"/>
      <c r="L32" s="21">
        <f ca="1">INDIRECT("Worksheet!" &amp; CHAR(Worksheet!$D$2+64) &amp; ROW()-5)</f>
        <v>0</v>
      </c>
      <c r="M32" s="22"/>
      <c r="N32" s="23">
        <f t="shared" ca="1" si="4"/>
        <v>0</v>
      </c>
      <c r="O32" s="22"/>
      <c r="P32" s="21">
        <f ca="1">SUM(INDIRECT("Worksheet!D"&amp;(ROW()-5)&amp;":"&amp;CHAR(Worksheet!$D$2+64)&amp;(ROW()-5)))</f>
        <v>0</v>
      </c>
      <c r="Q32" s="22"/>
      <c r="R32" s="23">
        <f t="shared" ca="1" si="5"/>
        <v>0</v>
      </c>
      <c r="S32" s="7"/>
      <c r="T32" s="21">
        <f ca="1">SUM(INDIRECT("Worksheet!D"&amp;(ROW()+48)&amp;":"&amp;CHAR(Worksheet!$D$2+64)&amp;(ROW()+48)))</f>
        <v>0</v>
      </c>
      <c r="U32" s="22"/>
      <c r="V32" s="21">
        <f t="shared" ca="1" si="0"/>
        <v>0</v>
      </c>
      <c r="W32" s="22"/>
      <c r="X32" s="23">
        <f ca="1">IF(T32=0,0,(P32-T32)/T32)</f>
        <v>0</v>
      </c>
      <c r="Z32" s="31"/>
      <c r="AA32" s="32"/>
    </row>
    <row r="33" spans="1:24" ht="12.75" customHeight="1" x14ac:dyDescent="0.2">
      <c r="A33" s="7"/>
      <c r="B33" s="7"/>
      <c r="C33" s="2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7"/>
      <c r="T33" s="10"/>
      <c r="U33" s="10"/>
      <c r="V33" s="10"/>
      <c r="W33" s="10"/>
      <c r="X33" s="18"/>
    </row>
    <row r="34" spans="1:24" ht="13.5" thickBot="1" x14ac:dyDescent="0.25">
      <c r="A34" s="17" t="s">
        <v>30</v>
      </c>
      <c r="B34" s="28">
        <f>SUM(B17:B33)</f>
        <v>800144877</v>
      </c>
      <c r="C34" s="26"/>
      <c r="D34" s="29">
        <f ca="1">SUM(D17:D33)</f>
        <v>77533759.770000011</v>
      </c>
      <c r="E34" s="10"/>
      <c r="F34" s="30">
        <f ca="1">D34/$B34</f>
        <v>9.6899651548978186E-2</v>
      </c>
      <c r="G34" s="10"/>
      <c r="H34" s="29">
        <f ca="1">SUM(H17:H33)</f>
        <v>77822902.459999993</v>
      </c>
      <c r="I34" s="10"/>
      <c r="J34" s="30">
        <f t="shared" ca="1" si="3"/>
        <v>9.7261014470008275E-2</v>
      </c>
      <c r="K34" s="10"/>
      <c r="L34" s="29">
        <f ca="1">SUM(L17:L33)</f>
        <v>71715226.290000007</v>
      </c>
      <c r="M34" s="10"/>
      <c r="N34" s="30">
        <f t="shared" ref="N34" ca="1" si="6">L34/$B34</f>
        <v>8.9627801603733834E-2</v>
      </c>
      <c r="O34" s="10"/>
      <c r="P34" s="29">
        <f ca="1">SUM(P17:P33)</f>
        <v>264876748.93000001</v>
      </c>
      <c r="Q34" s="10"/>
      <c r="R34" s="30">
        <f ca="1">P34/$B34</f>
        <v>0.33103598678667789</v>
      </c>
      <c r="S34" s="7"/>
      <c r="T34" s="29">
        <f ca="1">SUM(T17:T33)</f>
        <v>267897419.91592062</v>
      </c>
      <c r="U34" s="10"/>
      <c r="V34" s="29">
        <f ca="1">SUM(V17:V33)</f>
        <v>-3020670.985920568</v>
      </c>
      <c r="W34" s="10"/>
      <c r="X34" s="30">
        <f ca="1">(P34-T34)/T34</f>
        <v>-1.127547621350233E-2</v>
      </c>
    </row>
    <row r="35" spans="1:24" ht="12.75" customHeight="1" thickTop="1" x14ac:dyDescent="0.2"/>
    <row r="36" spans="1:24" ht="12.75" customHeight="1" x14ac:dyDescent="0.2">
      <c r="H36" s="36"/>
    </row>
    <row r="39" spans="1:24" ht="12.75" customHeight="1" x14ac:dyDescent="0.2">
      <c r="P39" s="37"/>
    </row>
    <row r="40" spans="1:24" ht="12.75" customHeight="1" x14ac:dyDescent="0.2">
      <c r="P40" s="37"/>
    </row>
  </sheetData>
  <mergeCells count="10">
    <mergeCell ref="A1:X1"/>
    <mergeCell ref="A2:X2"/>
    <mergeCell ref="A3:X3"/>
    <mergeCell ref="A4:X4"/>
    <mergeCell ref="A5:X5"/>
    <mergeCell ref="B8:B9"/>
    <mergeCell ref="D8:F8"/>
    <mergeCell ref="H8:J8"/>
    <mergeCell ref="L8:N8"/>
    <mergeCell ref="P8:X8"/>
  </mergeCells>
  <printOptions horizontalCentered="1"/>
  <pageMargins left="0.25" right="0.25" top="0.25" bottom="0.25" header="0" footer="0"/>
  <pageSetup scale="8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FD111"/>
  <sheetViews>
    <sheetView showOutlineSymbols="0" workbookViewId="0">
      <pane xSplit="3" ySplit="5" topLeftCell="D6" activePane="bottomRight" state="frozenSplit"/>
      <selection activeCell="N17" sqref="N17"/>
      <selection pane="topRight" activeCell="N17" sqref="N17"/>
      <selection pane="bottomLeft" activeCell="N17" sqref="N17"/>
      <selection pane="bottomRight" activeCell="N17" sqref="N17"/>
    </sheetView>
  </sheetViews>
  <sheetFormatPr defaultRowHeight="12.75" customHeight="1" x14ac:dyDescent="0.2"/>
  <cols>
    <col min="1" max="1" width="7.42578125" style="38" bestFit="1" customWidth="1"/>
    <col min="2" max="2" width="5" style="38" bestFit="1" customWidth="1"/>
    <col min="3" max="3" width="30.28515625" style="39" bestFit="1" customWidth="1"/>
    <col min="4" max="5" width="12.7109375" style="38" bestFit="1" customWidth="1"/>
    <col min="6" max="6" width="13.85546875" style="38" bestFit="1" customWidth="1"/>
    <col min="7" max="7" width="12.7109375" style="38" bestFit="1" customWidth="1"/>
    <col min="8" max="8" width="11.85546875" style="38" bestFit="1" customWidth="1"/>
    <col min="9" max="9" width="11.28515625" style="38" bestFit="1" customWidth="1"/>
    <col min="10" max="10" width="10.85546875" style="38" bestFit="1" customWidth="1"/>
    <col min="11" max="11" width="11" style="38" bestFit="1" customWidth="1"/>
    <col min="12" max="14" width="10.85546875" style="38" bestFit="1" customWidth="1"/>
    <col min="15" max="15" width="12.28515625" style="38" customWidth="1"/>
    <col min="16" max="16" width="12.7109375" style="38" bestFit="1" customWidth="1"/>
    <col min="17" max="17" width="4.140625" style="38" customWidth="1"/>
    <col min="18" max="18" width="6.28515625" style="38" bestFit="1" customWidth="1"/>
    <col min="19" max="19" width="4.140625" style="38" bestFit="1" customWidth="1"/>
    <col min="20" max="20" width="27.28515625" style="38" bestFit="1" customWidth="1"/>
    <col min="21" max="21" width="16.85546875" style="38" bestFit="1" customWidth="1"/>
    <col min="22" max="22" width="13.42578125" style="38" bestFit="1" customWidth="1"/>
    <col min="23" max="23" width="14" style="38" bestFit="1" customWidth="1"/>
    <col min="24" max="25" width="14.42578125" style="38" bestFit="1" customWidth="1"/>
    <col min="26" max="26" width="13" style="38" customWidth="1"/>
    <col min="27" max="32" width="13.42578125" style="38" bestFit="1" customWidth="1"/>
    <col min="33" max="33" width="14.42578125" style="38" bestFit="1" customWidth="1"/>
    <col min="34" max="35" width="6.85546875" style="38" customWidth="1"/>
    <col min="36" max="36" width="14.140625" style="45" bestFit="1" customWidth="1"/>
    <col min="37" max="37" width="11.5703125" style="38" bestFit="1" customWidth="1"/>
    <col min="38" max="256" width="6.85546875" style="38" customWidth="1"/>
    <col min="257" max="16384" width="9.140625" style="38"/>
  </cols>
  <sheetData>
    <row r="1" spans="1:37" ht="12.75" customHeight="1" thickBot="1" x14ac:dyDescent="0.25">
      <c r="D1" s="40" t="s">
        <v>31</v>
      </c>
      <c r="P1" s="41"/>
      <c r="Q1" s="41"/>
      <c r="R1" s="41"/>
      <c r="S1" s="41"/>
      <c r="T1" s="41"/>
      <c r="Z1" s="42" t="s">
        <v>32</v>
      </c>
      <c r="AA1" s="43"/>
      <c r="AB1" s="43"/>
      <c r="AC1" s="43"/>
      <c r="AD1" s="43"/>
      <c r="AE1" s="43"/>
      <c r="AF1" s="43"/>
      <c r="AG1" s="44">
        <f>SUM(AA1:AF1)</f>
        <v>0</v>
      </c>
    </row>
    <row r="2" spans="1:37" ht="15.75" thickBot="1" x14ac:dyDescent="0.25">
      <c r="C2" s="46" t="s">
        <v>33</v>
      </c>
      <c r="D2" s="47">
        <v>8</v>
      </c>
      <c r="P2" s="41"/>
      <c r="Q2" s="41"/>
      <c r="R2" s="41"/>
      <c r="S2" s="41"/>
      <c r="T2" s="41"/>
      <c r="Z2" s="42" t="s">
        <v>34</v>
      </c>
      <c r="AA2" s="43"/>
      <c r="AB2" s="43"/>
      <c r="AC2" s="43"/>
      <c r="AD2" s="43"/>
      <c r="AE2" s="43"/>
      <c r="AF2" s="43"/>
      <c r="AG2" s="44">
        <f>SUM(AA2:AF2)</f>
        <v>0</v>
      </c>
    </row>
    <row r="3" spans="1:37" ht="12.75" customHeight="1" thickBot="1" x14ac:dyDescent="0.25">
      <c r="D3" s="48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  <c r="J3" s="49">
        <v>10</v>
      </c>
      <c r="K3" s="49">
        <v>11</v>
      </c>
      <c r="L3" s="49">
        <v>12</v>
      </c>
      <c r="M3" s="49">
        <v>13</v>
      </c>
      <c r="N3" s="49">
        <v>14</v>
      </c>
      <c r="O3" s="50">
        <v>15</v>
      </c>
      <c r="P3" s="51"/>
      <c r="Q3" s="51"/>
      <c r="R3" s="51"/>
      <c r="S3" s="51"/>
      <c r="T3" s="51"/>
    </row>
    <row r="4" spans="1:37" ht="12.75" customHeight="1" thickBot="1" x14ac:dyDescent="0.25">
      <c r="A4" s="52" t="s">
        <v>35</v>
      </c>
      <c r="B4" s="52" t="s">
        <v>36</v>
      </c>
      <c r="C4" s="53" t="s">
        <v>37</v>
      </c>
      <c r="D4" s="54" t="s">
        <v>38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7"/>
      <c r="Q4" s="57"/>
      <c r="R4" s="57"/>
      <c r="S4" s="57"/>
      <c r="T4" s="57"/>
      <c r="U4" s="58" t="s">
        <v>39</v>
      </c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</row>
    <row r="5" spans="1:37" s="70" customFormat="1" ht="12.75" customHeight="1" thickBot="1" x14ac:dyDescent="0.25">
      <c r="A5" s="61"/>
      <c r="B5" s="61"/>
      <c r="C5" s="62"/>
      <c r="D5" s="63" t="s">
        <v>40</v>
      </c>
      <c r="E5" s="64" t="s">
        <v>41</v>
      </c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4" t="s">
        <v>48</v>
      </c>
      <c r="M5" s="64" t="s">
        <v>49</v>
      </c>
      <c r="N5" s="64" t="s">
        <v>50</v>
      </c>
      <c r="O5" s="65" t="s">
        <v>51</v>
      </c>
      <c r="P5" s="66"/>
      <c r="Q5" s="66"/>
      <c r="R5" s="66"/>
      <c r="S5" s="66"/>
      <c r="T5" s="66"/>
      <c r="U5" s="67" t="s">
        <v>40</v>
      </c>
      <c r="V5" s="68" t="s">
        <v>41</v>
      </c>
      <c r="W5" s="68" t="s">
        <v>42</v>
      </c>
      <c r="X5" s="68" t="s">
        <v>43</v>
      </c>
      <c r="Y5" s="68" t="s">
        <v>44</v>
      </c>
      <c r="Z5" s="68" t="s">
        <v>45</v>
      </c>
      <c r="AA5" s="68" t="s">
        <v>46</v>
      </c>
      <c r="AB5" s="68" t="s">
        <v>47</v>
      </c>
      <c r="AC5" s="68" t="s">
        <v>48</v>
      </c>
      <c r="AD5" s="68" t="s">
        <v>49</v>
      </c>
      <c r="AE5" s="68" t="s">
        <v>50</v>
      </c>
      <c r="AF5" s="68" t="s">
        <v>51</v>
      </c>
      <c r="AG5" s="69" t="s">
        <v>52</v>
      </c>
      <c r="AJ5" s="71" t="s">
        <v>53</v>
      </c>
      <c r="AK5" s="38"/>
    </row>
    <row r="6" spans="1:37" ht="12.75" customHeight="1" x14ac:dyDescent="0.2">
      <c r="B6" s="72" t="s">
        <v>54</v>
      </c>
      <c r="C6" s="39" t="s">
        <v>10</v>
      </c>
      <c r="D6" s="45">
        <v>1375246.09</v>
      </c>
      <c r="E6" s="45">
        <v>10894588.24</v>
      </c>
      <c r="F6" s="45">
        <v>144701428.40000001</v>
      </c>
      <c r="G6" s="45">
        <v>66429212.050000004</v>
      </c>
      <c r="H6" s="45">
        <v>142588623.74000001</v>
      </c>
      <c r="I6" s="45"/>
      <c r="J6" s="45"/>
      <c r="K6" s="45"/>
      <c r="L6" s="45"/>
      <c r="M6" s="45"/>
      <c r="N6" s="45"/>
      <c r="O6" s="45"/>
      <c r="P6" s="73">
        <f>SUM(D6:O6)</f>
        <v>365989098.52000004</v>
      </c>
      <c r="Q6" s="74"/>
      <c r="R6" s="74"/>
      <c r="S6" s="74"/>
      <c r="T6" s="74"/>
      <c r="U6" s="45">
        <v>31847974</v>
      </c>
      <c r="V6" s="45">
        <v>31681939</v>
      </c>
      <c r="W6" s="45">
        <v>31681939</v>
      </c>
      <c r="X6" s="45">
        <v>31681939</v>
      </c>
      <c r="Y6" s="45">
        <v>31681939</v>
      </c>
      <c r="Z6" s="45">
        <v>31681939</v>
      </c>
      <c r="AA6" s="45">
        <v>31681939</v>
      </c>
      <c r="AB6" s="45">
        <v>31681939</v>
      </c>
      <c r="AC6" s="45">
        <v>31681939</v>
      </c>
      <c r="AD6" s="45">
        <v>31681939</v>
      </c>
      <c r="AE6" s="45">
        <v>31681939</v>
      </c>
      <c r="AF6" s="45">
        <v>31681939</v>
      </c>
      <c r="AG6" s="45">
        <f>380349303+AG1</f>
        <v>380349303</v>
      </c>
      <c r="AJ6" s="75">
        <v>403274409</v>
      </c>
    </row>
    <row r="7" spans="1:37" ht="12.75" customHeight="1" x14ac:dyDescent="0.2">
      <c r="B7" s="72" t="s">
        <v>55</v>
      </c>
      <c r="C7" s="39" t="s">
        <v>11</v>
      </c>
      <c r="D7" s="45">
        <v>5816808</v>
      </c>
      <c r="E7" s="45">
        <v>6692258.25</v>
      </c>
      <c r="F7" s="45">
        <v>38180177</v>
      </c>
      <c r="G7" s="45">
        <v>38180177</v>
      </c>
      <c r="H7" s="45">
        <v>38180177</v>
      </c>
      <c r="I7" s="45"/>
      <c r="J7" s="45"/>
      <c r="K7" s="45"/>
      <c r="L7" s="45"/>
      <c r="M7" s="45"/>
      <c r="N7" s="45"/>
      <c r="O7" s="45"/>
      <c r="P7" s="76">
        <f>SUM(D7:O7)</f>
        <v>127049597.25</v>
      </c>
      <c r="Q7" s="74"/>
      <c r="R7" s="74"/>
      <c r="S7" s="74"/>
      <c r="T7" s="74"/>
      <c r="U7" s="45">
        <v>31298188</v>
      </c>
      <c r="V7" s="45">
        <v>31298141</v>
      </c>
      <c r="W7" s="45">
        <v>31298141</v>
      </c>
      <c r="X7" s="45">
        <v>31298141</v>
      </c>
      <c r="Y7" s="45">
        <v>31298141</v>
      </c>
      <c r="Z7" s="45">
        <v>31298141</v>
      </c>
      <c r="AA7" s="45">
        <v>31298141</v>
      </c>
      <c r="AB7" s="45">
        <v>31298141</v>
      </c>
      <c r="AC7" s="45">
        <v>31298141</v>
      </c>
      <c r="AD7" s="45">
        <v>31298141</v>
      </c>
      <c r="AE7" s="45">
        <v>31298141</v>
      </c>
      <c r="AF7" s="45">
        <v>31298141</v>
      </c>
      <c r="AG7" s="45">
        <f>375577739+AG2</f>
        <v>375577739</v>
      </c>
      <c r="AJ7" s="45">
        <v>398273461</v>
      </c>
    </row>
    <row r="8" spans="1:37" ht="12.75" customHeight="1" thickBot="1" x14ac:dyDescent="0.25">
      <c r="B8" s="7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6">
        <f>SUM(D8:O8)</f>
        <v>0</v>
      </c>
      <c r="Q8" s="74"/>
      <c r="R8" s="74"/>
      <c r="S8" s="74"/>
      <c r="T8" s="74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J8" s="71">
        <f>SUM(AJ6:AJ7)</f>
        <v>801547870</v>
      </c>
    </row>
    <row r="9" spans="1:37" ht="12.75" customHeight="1" thickBot="1" x14ac:dyDescent="0.25">
      <c r="B9" s="72"/>
      <c r="P9" s="77">
        <f>SUM(D9:O9)</f>
        <v>0</v>
      </c>
      <c r="Q9" s="78"/>
      <c r="R9" s="78"/>
      <c r="S9" s="78"/>
      <c r="T9" s="78"/>
      <c r="U9" s="79">
        <f t="shared" ref="U9:AG9" si="0">SUM(U6:U8)</f>
        <v>63146162</v>
      </c>
      <c r="V9" s="80">
        <f t="shared" si="0"/>
        <v>62980080</v>
      </c>
      <c r="W9" s="80">
        <f t="shared" si="0"/>
        <v>62980080</v>
      </c>
      <c r="X9" s="80">
        <f t="shared" si="0"/>
        <v>62980080</v>
      </c>
      <c r="Y9" s="80">
        <f t="shared" si="0"/>
        <v>62980080</v>
      </c>
      <c r="Z9" s="80">
        <f t="shared" si="0"/>
        <v>62980080</v>
      </c>
      <c r="AA9" s="80">
        <f t="shared" si="0"/>
        <v>62980080</v>
      </c>
      <c r="AB9" s="80">
        <f t="shared" si="0"/>
        <v>62980080</v>
      </c>
      <c r="AC9" s="80">
        <f t="shared" si="0"/>
        <v>62980080</v>
      </c>
      <c r="AD9" s="80">
        <f t="shared" si="0"/>
        <v>62980080</v>
      </c>
      <c r="AE9" s="80">
        <f t="shared" si="0"/>
        <v>62980080</v>
      </c>
      <c r="AF9" s="80">
        <f t="shared" si="0"/>
        <v>62980080</v>
      </c>
      <c r="AG9" s="81">
        <f t="shared" si="0"/>
        <v>755927042</v>
      </c>
    </row>
    <row r="10" spans="1:37" ht="12.75" customHeight="1" thickBot="1" x14ac:dyDescent="0.25">
      <c r="B10" s="72"/>
      <c r="D10" s="82">
        <f>SUM(D6:D9)</f>
        <v>7192054.0899999999</v>
      </c>
      <c r="E10" s="82">
        <f t="shared" ref="E10:O10" si="1">SUM(E6:E9)</f>
        <v>17586846.490000002</v>
      </c>
      <c r="F10" s="82">
        <f t="shared" si="1"/>
        <v>182881605.40000001</v>
      </c>
      <c r="G10" s="82">
        <f t="shared" si="1"/>
        <v>104609389.05000001</v>
      </c>
      <c r="H10" s="82">
        <f t="shared" si="1"/>
        <v>180768800.74000001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3">
        <f>SUM(P6:P9)</f>
        <v>493038695.77000004</v>
      </c>
      <c r="Q10" s="74"/>
      <c r="R10" s="74"/>
      <c r="S10" s="74"/>
      <c r="T10" s="74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7" ht="12.75" customHeight="1" thickBot="1" x14ac:dyDescent="0.25">
      <c r="A11" s="38" t="s">
        <v>56</v>
      </c>
      <c r="B11" s="7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4"/>
      <c r="Q11" s="74"/>
      <c r="R11" s="74"/>
      <c r="S11" s="74"/>
      <c r="T11" s="74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J11" s="71" t="s">
        <v>53</v>
      </c>
    </row>
    <row r="12" spans="1:37" ht="12.75" customHeight="1" x14ac:dyDescent="0.2">
      <c r="B12" s="72" t="s">
        <v>57</v>
      </c>
      <c r="C12" s="39" t="s">
        <v>14</v>
      </c>
      <c r="D12" s="45">
        <v>786238.51</v>
      </c>
      <c r="E12" s="45">
        <v>5125764.8899999997</v>
      </c>
      <c r="F12" s="45">
        <v>40612349.920000002</v>
      </c>
      <c r="G12" s="45">
        <v>38283750.359999999</v>
      </c>
      <c r="H12" s="45">
        <v>35453364.090000004</v>
      </c>
      <c r="J12" s="45"/>
      <c r="K12" s="45"/>
      <c r="L12" s="45"/>
      <c r="M12" s="45"/>
      <c r="N12" s="45"/>
      <c r="O12" s="45"/>
      <c r="P12" s="73">
        <f>SUM(D12:O12)</f>
        <v>120261467.77000001</v>
      </c>
      <c r="Q12" s="74"/>
      <c r="R12" s="74"/>
      <c r="S12" s="74"/>
      <c r="T12" s="74"/>
      <c r="U12" s="45">
        <v>31335357</v>
      </c>
      <c r="V12" s="45">
        <v>30768870</v>
      </c>
      <c r="W12" s="45">
        <v>30211784.73</v>
      </c>
      <c r="X12" s="45">
        <v>30146855</v>
      </c>
      <c r="Y12" s="45">
        <v>30145744</v>
      </c>
      <c r="Z12" s="45">
        <v>30145744</v>
      </c>
      <c r="AA12" s="45">
        <v>30145744</v>
      </c>
      <c r="AB12" s="45">
        <v>30145744</v>
      </c>
      <c r="AC12" s="45">
        <v>30145744</v>
      </c>
      <c r="AD12" s="45">
        <v>30145744</v>
      </c>
      <c r="AE12" s="45">
        <v>30145744</v>
      </c>
      <c r="AF12" s="45">
        <v>30145744</v>
      </c>
      <c r="AG12" s="84">
        <v>364308483.73000002</v>
      </c>
      <c r="AH12" s="85"/>
      <c r="AI12" s="86"/>
      <c r="AJ12" s="45">
        <v>381866707</v>
      </c>
    </row>
    <row r="13" spans="1:37" ht="12.75" customHeight="1" x14ac:dyDescent="0.2">
      <c r="B13" s="72" t="s">
        <v>58</v>
      </c>
      <c r="C13" s="39" t="s">
        <v>15</v>
      </c>
      <c r="D13" s="45">
        <v>2301128.19</v>
      </c>
      <c r="E13" s="45">
        <v>2800648.91</v>
      </c>
      <c r="F13" s="45">
        <v>2619684.3199999998</v>
      </c>
      <c r="G13" s="45">
        <v>2529565.62</v>
      </c>
      <c r="H13" s="45">
        <v>2513850.4</v>
      </c>
      <c r="J13" s="45"/>
      <c r="K13" s="45"/>
      <c r="L13" s="45"/>
      <c r="M13" s="45"/>
      <c r="N13" s="45"/>
      <c r="O13" s="45"/>
      <c r="P13" s="76">
        <f t="shared" ref="P13:P28" si="2">SUM(D13:O13)</f>
        <v>12764877.439999999</v>
      </c>
      <c r="Q13" s="74"/>
      <c r="R13" s="74"/>
      <c r="S13" s="74"/>
      <c r="T13" s="74"/>
      <c r="U13" s="45">
        <v>1886769</v>
      </c>
      <c r="V13" s="45">
        <v>1886771</v>
      </c>
      <c r="W13" s="45">
        <v>1886771</v>
      </c>
      <c r="X13" s="45">
        <v>1886771</v>
      </c>
      <c r="Y13" s="45">
        <v>1886771</v>
      </c>
      <c r="Z13" s="45">
        <v>1886771</v>
      </c>
      <c r="AA13" s="45">
        <v>1886771</v>
      </c>
      <c r="AB13" s="45">
        <v>1886771</v>
      </c>
      <c r="AC13" s="45">
        <v>1886771</v>
      </c>
      <c r="AD13" s="45">
        <v>1886771</v>
      </c>
      <c r="AE13" s="45">
        <v>1886771</v>
      </c>
      <c r="AF13" s="45">
        <v>1886771</v>
      </c>
      <c r="AG13" s="84">
        <v>26562919</v>
      </c>
      <c r="AH13" s="85"/>
      <c r="AI13" s="86"/>
      <c r="AJ13" s="45">
        <v>29095143</v>
      </c>
    </row>
    <row r="14" spans="1:37" ht="12.75" customHeight="1" x14ac:dyDescent="0.2">
      <c r="B14" s="72" t="s">
        <v>59</v>
      </c>
      <c r="C14" s="39" t="s">
        <v>16</v>
      </c>
      <c r="D14" s="45">
        <v>135543.06</v>
      </c>
      <c r="E14" s="45">
        <v>719903.37</v>
      </c>
      <c r="F14" s="45">
        <v>2543296.36</v>
      </c>
      <c r="G14" s="45">
        <v>2707949.09</v>
      </c>
      <c r="H14" s="45">
        <v>2752677.2</v>
      </c>
      <c r="J14" s="45"/>
      <c r="K14" s="45"/>
      <c r="L14" s="45"/>
      <c r="M14" s="45"/>
      <c r="N14" s="45"/>
      <c r="O14" s="45"/>
      <c r="P14" s="76">
        <f t="shared" si="2"/>
        <v>8859369.0800000001</v>
      </c>
      <c r="Q14" s="74"/>
      <c r="R14" s="74"/>
      <c r="S14" s="74"/>
      <c r="T14" s="74"/>
      <c r="U14" s="45">
        <v>2106787</v>
      </c>
      <c r="V14" s="45">
        <v>2105700</v>
      </c>
      <c r="W14" s="45">
        <v>2107200</v>
      </c>
      <c r="X14" s="45">
        <v>2107200</v>
      </c>
      <c r="Y14" s="45">
        <v>2107200</v>
      </c>
      <c r="Z14" s="45">
        <v>2107200</v>
      </c>
      <c r="AA14" s="45">
        <v>2107200</v>
      </c>
      <c r="AB14" s="45">
        <v>2107200</v>
      </c>
      <c r="AC14" s="45">
        <v>2107200</v>
      </c>
      <c r="AD14" s="45">
        <v>2107200</v>
      </c>
      <c r="AE14" s="45">
        <v>2107200</v>
      </c>
      <c r="AF14" s="45">
        <v>2107200</v>
      </c>
      <c r="AG14" s="45">
        <v>25829020</v>
      </c>
      <c r="AI14" s="87"/>
      <c r="AJ14" s="45">
        <v>26865123</v>
      </c>
    </row>
    <row r="15" spans="1:37" ht="12.75" customHeight="1" x14ac:dyDescent="0.2">
      <c r="B15" s="72" t="s">
        <v>60</v>
      </c>
      <c r="C15" s="39" t="s">
        <v>17</v>
      </c>
      <c r="D15" s="45">
        <v>40636.160000000003</v>
      </c>
      <c r="E15" s="45">
        <v>122853.04000000001</v>
      </c>
      <c r="F15" s="45">
        <v>754741.48</v>
      </c>
      <c r="G15" s="45">
        <v>887800.11</v>
      </c>
      <c r="H15" s="45">
        <v>939121.83000000007</v>
      </c>
      <c r="J15" s="45"/>
      <c r="K15" s="45"/>
      <c r="L15" s="45"/>
      <c r="M15" s="45"/>
      <c r="N15" s="45"/>
      <c r="O15" s="45"/>
      <c r="P15" s="76">
        <f t="shared" si="2"/>
        <v>2745152.62</v>
      </c>
      <c r="Q15" s="74"/>
      <c r="R15" s="74"/>
      <c r="S15" s="74"/>
      <c r="T15" s="74"/>
      <c r="U15" s="45">
        <v>-317633</v>
      </c>
      <c r="V15" s="45">
        <v>775267</v>
      </c>
      <c r="W15" s="45">
        <v>755767</v>
      </c>
      <c r="X15" s="45">
        <v>754267</v>
      </c>
      <c r="Y15" s="45">
        <v>754267</v>
      </c>
      <c r="Z15" s="45">
        <v>754267</v>
      </c>
      <c r="AA15" s="45">
        <v>754267</v>
      </c>
      <c r="AB15" s="45">
        <v>754267</v>
      </c>
      <c r="AC15" s="45">
        <v>754267</v>
      </c>
      <c r="AD15" s="45">
        <v>754267</v>
      </c>
      <c r="AE15" s="45">
        <v>754267</v>
      </c>
      <c r="AF15" s="45">
        <v>754267</v>
      </c>
      <c r="AG15" s="45">
        <v>7923108</v>
      </c>
      <c r="AI15" s="87"/>
      <c r="AJ15" s="45">
        <v>8688526</v>
      </c>
    </row>
    <row r="16" spans="1:37" ht="12.75" customHeight="1" x14ac:dyDescent="0.2">
      <c r="B16" s="72" t="s">
        <v>61</v>
      </c>
      <c r="C16" s="39" t="s">
        <v>18</v>
      </c>
      <c r="D16" s="45">
        <v>526376.46</v>
      </c>
      <c r="E16" s="45">
        <v>680768.75</v>
      </c>
      <c r="F16" s="45">
        <v>1010013.29</v>
      </c>
      <c r="G16" s="45">
        <v>682377.63</v>
      </c>
      <c r="H16" s="45">
        <v>1054560.29</v>
      </c>
      <c r="J16" s="45"/>
      <c r="K16" s="45"/>
      <c r="L16" s="45"/>
      <c r="M16" s="45"/>
      <c r="N16" s="45"/>
      <c r="O16" s="45"/>
      <c r="P16" s="76">
        <f t="shared" si="2"/>
        <v>3954096.42</v>
      </c>
      <c r="Q16" s="74"/>
      <c r="R16" s="74"/>
      <c r="S16" s="74"/>
      <c r="T16" s="74"/>
      <c r="U16" s="45">
        <v>1055699</v>
      </c>
      <c r="V16" s="45">
        <v>1055777</v>
      </c>
      <c r="W16" s="45">
        <v>1055777</v>
      </c>
      <c r="X16" s="45">
        <v>1055777</v>
      </c>
      <c r="Y16" s="45">
        <v>1055777</v>
      </c>
      <c r="Z16" s="45">
        <v>1055777</v>
      </c>
      <c r="AA16" s="45">
        <v>1055777</v>
      </c>
      <c r="AB16" s="45">
        <v>1055777</v>
      </c>
      <c r="AC16" s="45">
        <v>1055777</v>
      </c>
      <c r="AD16" s="45">
        <v>1055777</v>
      </c>
      <c r="AE16" s="45">
        <v>1055777</v>
      </c>
      <c r="AF16" s="45">
        <v>1055777</v>
      </c>
      <c r="AG16" s="45">
        <v>12790754</v>
      </c>
      <c r="AI16" s="87"/>
      <c r="AJ16" s="45">
        <v>10988347</v>
      </c>
    </row>
    <row r="17" spans="1:37" ht="12.75" customHeight="1" x14ac:dyDescent="0.2">
      <c r="B17" s="72" t="s">
        <v>62</v>
      </c>
      <c r="C17" s="39" t="s">
        <v>19</v>
      </c>
      <c r="D17" s="45">
        <v>0</v>
      </c>
      <c r="E17" s="45">
        <v>0</v>
      </c>
      <c r="F17" s="45">
        <v>5927.6500000000005</v>
      </c>
      <c r="G17" s="45">
        <v>6672.2300000000005</v>
      </c>
      <c r="H17" s="45">
        <v>0</v>
      </c>
      <c r="J17" s="45"/>
      <c r="K17" s="45"/>
      <c r="L17" s="45"/>
      <c r="M17" s="45"/>
      <c r="N17" s="45"/>
      <c r="O17" s="45"/>
      <c r="P17" s="76">
        <f t="shared" si="2"/>
        <v>12599.880000000001</v>
      </c>
      <c r="Q17" s="74"/>
      <c r="R17" s="74"/>
      <c r="S17" s="74"/>
      <c r="T17" s="74"/>
      <c r="U17" s="45">
        <v>3033</v>
      </c>
      <c r="V17" s="45">
        <v>2997</v>
      </c>
      <c r="W17" s="45">
        <v>2997</v>
      </c>
      <c r="X17" s="45">
        <v>2997</v>
      </c>
      <c r="Y17" s="45">
        <v>2997</v>
      </c>
      <c r="Z17" s="45">
        <v>2997</v>
      </c>
      <c r="AA17" s="45">
        <v>2997</v>
      </c>
      <c r="AB17" s="45">
        <v>2997</v>
      </c>
      <c r="AC17" s="45">
        <v>2997</v>
      </c>
      <c r="AD17" s="45">
        <v>2997</v>
      </c>
      <c r="AE17" s="45">
        <v>2997</v>
      </c>
      <c r="AF17" s="45">
        <v>2997</v>
      </c>
      <c r="AG17" s="45">
        <v>36000</v>
      </c>
      <c r="AI17" s="87"/>
      <c r="AJ17" s="45">
        <v>36000</v>
      </c>
    </row>
    <row r="18" spans="1:37" ht="12.75" customHeight="1" x14ac:dyDescent="0.2">
      <c r="B18" s="72" t="s">
        <v>63</v>
      </c>
      <c r="C18" s="39" t="s">
        <v>20</v>
      </c>
      <c r="D18" s="45">
        <v>1519989.69</v>
      </c>
      <c r="E18" s="45">
        <v>3034778.36</v>
      </c>
      <c r="F18" s="45">
        <v>3655011.34</v>
      </c>
      <c r="G18" s="45">
        <v>3812927.27</v>
      </c>
      <c r="H18" s="45">
        <v>3812439.35</v>
      </c>
      <c r="J18" s="45"/>
      <c r="K18" s="45"/>
      <c r="L18" s="45"/>
      <c r="M18" s="45"/>
      <c r="N18" s="45"/>
      <c r="O18" s="45"/>
      <c r="P18" s="76">
        <f t="shared" si="2"/>
        <v>15835146.01</v>
      </c>
      <c r="Q18" s="74"/>
      <c r="R18" s="74"/>
      <c r="S18" s="74"/>
      <c r="T18" s="74"/>
      <c r="U18" s="45">
        <v>3390745</v>
      </c>
      <c r="V18" s="45">
        <v>3391043</v>
      </c>
      <c r="W18" s="45">
        <v>3391043</v>
      </c>
      <c r="X18" s="45">
        <v>3391043</v>
      </c>
      <c r="Y18" s="45">
        <v>3391043</v>
      </c>
      <c r="Z18" s="45">
        <v>3391043</v>
      </c>
      <c r="AA18" s="45">
        <v>3391043</v>
      </c>
      <c r="AB18" s="45">
        <v>3391043</v>
      </c>
      <c r="AC18" s="45">
        <v>3391043</v>
      </c>
      <c r="AD18" s="45">
        <v>3391043</v>
      </c>
      <c r="AE18" s="45">
        <v>3391043</v>
      </c>
      <c r="AF18" s="45">
        <v>3391043</v>
      </c>
      <c r="AG18" s="45">
        <v>40970997</v>
      </c>
      <c r="AI18" s="87"/>
      <c r="AJ18" s="45">
        <v>42778546</v>
      </c>
    </row>
    <row r="19" spans="1:37" ht="12.75" customHeight="1" x14ac:dyDescent="0.2">
      <c r="B19" s="72" t="s">
        <v>64</v>
      </c>
      <c r="C19" s="39" t="s">
        <v>21</v>
      </c>
      <c r="D19" s="45">
        <v>1000291.8400000002</v>
      </c>
      <c r="E19" s="45">
        <v>1217160.3800000001</v>
      </c>
      <c r="F19" s="45">
        <v>3500949.5700000003</v>
      </c>
      <c r="G19" s="45">
        <v>3491440.93</v>
      </c>
      <c r="H19" s="45">
        <v>3626067.58</v>
      </c>
      <c r="J19" s="45"/>
      <c r="K19" s="45"/>
      <c r="L19" s="45"/>
      <c r="M19" s="45"/>
      <c r="N19" s="45"/>
      <c r="O19" s="45"/>
      <c r="P19" s="76">
        <f t="shared" si="2"/>
        <v>12835910.300000001</v>
      </c>
      <c r="Q19" s="74"/>
      <c r="R19" s="74"/>
      <c r="S19" s="74"/>
      <c r="T19" s="74"/>
      <c r="U19" s="45">
        <v>3058524</v>
      </c>
      <c r="V19" s="45">
        <v>3057246</v>
      </c>
      <c r="W19" s="45">
        <v>3057246</v>
      </c>
      <c r="X19" s="45">
        <v>3057246</v>
      </c>
      <c r="Y19" s="45">
        <v>3057246</v>
      </c>
      <c r="Z19" s="45">
        <v>3057246</v>
      </c>
      <c r="AA19" s="45">
        <v>3057246</v>
      </c>
      <c r="AB19" s="45">
        <v>3057246</v>
      </c>
      <c r="AC19" s="45">
        <v>3057246</v>
      </c>
      <c r="AD19" s="45">
        <v>3057246</v>
      </c>
      <c r="AE19" s="45">
        <v>3057246</v>
      </c>
      <c r="AF19" s="45">
        <v>3057246</v>
      </c>
      <c r="AG19" s="45">
        <v>37334160</v>
      </c>
      <c r="AI19" s="87"/>
      <c r="AJ19" s="45">
        <v>38229991</v>
      </c>
    </row>
    <row r="20" spans="1:37" ht="12.75" customHeight="1" x14ac:dyDescent="0.2">
      <c r="B20" s="72" t="s">
        <v>65</v>
      </c>
      <c r="C20" s="39" t="s">
        <v>22</v>
      </c>
      <c r="D20" s="45">
        <v>2607485.2800000003</v>
      </c>
      <c r="E20" s="45">
        <v>3635992.69</v>
      </c>
      <c r="F20" s="45">
        <v>3763117.61</v>
      </c>
      <c r="G20" s="45">
        <v>5499688.9299999997</v>
      </c>
      <c r="H20" s="45">
        <v>4186286.93</v>
      </c>
      <c r="J20" s="45"/>
      <c r="K20" s="45"/>
      <c r="L20" s="45"/>
      <c r="M20" s="45"/>
      <c r="N20" s="45"/>
      <c r="O20" s="45"/>
      <c r="P20" s="76">
        <f t="shared" si="2"/>
        <v>19692571.440000001</v>
      </c>
      <c r="Q20" s="74"/>
      <c r="R20" s="74"/>
      <c r="S20" s="74"/>
      <c r="T20" s="74"/>
      <c r="U20" s="45">
        <v>3939310</v>
      </c>
      <c r="V20" s="45">
        <v>3973562</v>
      </c>
      <c r="W20" s="45">
        <v>3973562</v>
      </c>
      <c r="X20" s="45">
        <v>3999818</v>
      </c>
      <c r="Y20" s="45">
        <v>3973562</v>
      </c>
      <c r="Z20" s="45">
        <v>3973562</v>
      </c>
      <c r="AA20" s="45">
        <v>3973562</v>
      </c>
      <c r="AB20" s="45">
        <v>3973562</v>
      </c>
      <c r="AC20" s="45">
        <v>3973562</v>
      </c>
      <c r="AD20" s="45">
        <v>3973562</v>
      </c>
      <c r="AE20" s="45">
        <v>3973562</v>
      </c>
      <c r="AF20" s="45">
        <v>3973562</v>
      </c>
      <c r="AG20" s="45">
        <v>48554406</v>
      </c>
      <c r="AI20" s="87"/>
      <c r="AJ20" s="45">
        <v>50190964</v>
      </c>
    </row>
    <row r="21" spans="1:37" ht="12.75" customHeight="1" x14ac:dyDescent="0.2">
      <c r="B21" s="72" t="s">
        <v>66</v>
      </c>
      <c r="C21" s="39" t="s">
        <v>23</v>
      </c>
      <c r="D21" s="45">
        <v>1389645.36</v>
      </c>
      <c r="E21" s="45">
        <v>1308367.93</v>
      </c>
      <c r="F21" s="45">
        <v>1786287.6</v>
      </c>
      <c r="G21" s="45">
        <v>1547795.27</v>
      </c>
      <c r="H21" s="45">
        <v>114790.94</v>
      </c>
      <c r="J21" s="45"/>
      <c r="K21" s="45"/>
      <c r="L21" s="45"/>
      <c r="M21" s="45"/>
      <c r="N21" s="45"/>
      <c r="O21" s="45"/>
      <c r="P21" s="76">
        <f t="shared" si="2"/>
        <v>6146887.1000000006</v>
      </c>
      <c r="Q21" s="74"/>
      <c r="R21" s="74"/>
      <c r="S21" s="74"/>
      <c r="T21" s="74"/>
      <c r="U21" s="45">
        <v>1476299</v>
      </c>
      <c r="V21" s="45">
        <v>1476304</v>
      </c>
      <c r="W21" s="45">
        <v>1476904</v>
      </c>
      <c r="X21" s="45">
        <v>1476304</v>
      </c>
      <c r="Y21" s="45">
        <v>1476304</v>
      </c>
      <c r="Z21" s="45">
        <v>1476304</v>
      </c>
      <c r="AA21" s="45">
        <v>1476304</v>
      </c>
      <c r="AB21" s="45">
        <v>1476304</v>
      </c>
      <c r="AC21" s="45">
        <v>1476304</v>
      </c>
      <c r="AD21" s="45">
        <v>1476304</v>
      </c>
      <c r="AE21" s="45">
        <v>1476304</v>
      </c>
      <c r="AF21" s="45">
        <v>1476304</v>
      </c>
      <c r="AG21" s="45">
        <v>16895451</v>
      </c>
      <c r="AI21" s="87"/>
      <c r="AJ21" s="45">
        <v>17854646</v>
      </c>
    </row>
    <row r="22" spans="1:37" ht="12.75" customHeight="1" x14ac:dyDescent="0.2">
      <c r="B22" s="72" t="s">
        <v>67</v>
      </c>
      <c r="C22" s="39" t="s">
        <v>24</v>
      </c>
      <c r="D22" s="45">
        <v>16378.460000000001</v>
      </c>
      <c r="E22" s="45">
        <v>266664.15000000002</v>
      </c>
      <c r="F22" s="45">
        <v>252177.63</v>
      </c>
      <c r="G22" s="45">
        <v>408265.58</v>
      </c>
      <c r="H22" s="45">
        <v>108302.93000000001</v>
      </c>
      <c r="J22" s="45"/>
      <c r="K22" s="45"/>
      <c r="L22" s="45"/>
      <c r="M22" s="45"/>
      <c r="N22" s="45"/>
      <c r="O22" s="45"/>
      <c r="P22" s="76">
        <f t="shared" si="2"/>
        <v>1051788.75</v>
      </c>
      <c r="Q22" s="74"/>
      <c r="R22" s="74"/>
      <c r="S22" s="74"/>
      <c r="T22" s="74"/>
      <c r="U22" s="45">
        <v>495087</v>
      </c>
      <c r="V22" s="45">
        <v>307434</v>
      </c>
      <c r="W22" s="45">
        <v>241491.27000000002</v>
      </c>
      <c r="X22" s="45">
        <v>308498</v>
      </c>
      <c r="Y22" s="45">
        <v>309609</v>
      </c>
      <c r="Z22" s="45">
        <v>309609</v>
      </c>
      <c r="AA22" s="45">
        <v>309609</v>
      </c>
      <c r="AB22" s="45">
        <v>309609</v>
      </c>
      <c r="AC22" s="45">
        <v>309609</v>
      </c>
      <c r="AD22" s="45">
        <v>309609</v>
      </c>
      <c r="AE22" s="45">
        <v>309609</v>
      </c>
      <c r="AF22" s="45">
        <v>309609</v>
      </c>
      <c r="AG22" s="45">
        <v>3343544.27</v>
      </c>
      <c r="AI22" s="87"/>
      <c r="AJ22" s="45">
        <v>5798431</v>
      </c>
    </row>
    <row r="23" spans="1:37" ht="12.75" customHeight="1" x14ac:dyDescent="0.2">
      <c r="B23" s="72" t="s">
        <v>68</v>
      </c>
      <c r="C23" s="39" t="s">
        <v>25</v>
      </c>
      <c r="D23" s="45">
        <v>1297015.55</v>
      </c>
      <c r="E23" s="45">
        <v>1280881.1000000001</v>
      </c>
      <c r="F23" s="45">
        <v>1814388.24</v>
      </c>
      <c r="G23" s="45">
        <v>1596095.33</v>
      </c>
      <c r="H23" s="45">
        <v>1340813.8400000001</v>
      </c>
      <c r="J23" s="45"/>
      <c r="K23" s="45"/>
      <c r="L23" s="45"/>
      <c r="M23" s="45"/>
      <c r="N23" s="45"/>
      <c r="O23" s="45"/>
      <c r="P23" s="76">
        <f t="shared" si="2"/>
        <v>7329194.0600000005</v>
      </c>
      <c r="Q23" s="74"/>
      <c r="R23" s="74"/>
      <c r="S23" s="74"/>
      <c r="T23" s="74"/>
      <c r="U23" s="45">
        <v>1309543</v>
      </c>
      <c r="V23" s="45">
        <v>1309582</v>
      </c>
      <c r="W23" s="45">
        <v>1418020</v>
      </c>
      <c r="X23" s="45">
        <v>1650522.34</v>
      </c>
      <c r="Y23" s="45">
        <v>1309582</v>
      </c>
      <c r="Z23" s="45">
        <v>1309582</v>
      </c>
      <c r="AA23" s="45">
        <v>1309582</v>
      </c>
      <c r="AB23" s="45">
        <v>1309582</v>
      </c>
      <c r="AC23" s="45">
        <v>1309582</v>
      </c>
      <c r="AD23" s="45">
        <v>1309582</v>
      </c>
      <c r="AE23" s="45">
        <v>1309582</v>
      </c>
      <c r="AF23" s="45">
        <v>1309582</v>
      </c>
      <c r="AG23" s="45">
        <v>16345693.34</v>
      </c>
      <c r="AI23" s="87"/>
      <c r="AJ23" s="45">
        <v>16901205</v>
      </c>
    </row>
    <row r="24" spans="1:37" ht="12.75" customHeight="1" x14ac:dyDescent="0.2">
      <c r="B24" s="72" t="s">
        <v>69</v>
      </c>
      <c r="C24" s="39" t="s">
        <v>26</v>
      </c>
      <c r="D24" s="45">
        <v>2041</v>
      </c>
      <c r="E24" s="45">
        <v>49772</v>
      </c>
      <c r="F24" s="45">
        <v>99991.5</v>
      </c>
      <c r="G24" s="45">
        <v>117367</v>
      </c>
      <c r="H24" s="45">
        <v>87809</v>
      </c>
      <c r="J24" s="45"/>
      <c r="K24" s="45"/>
      <c r="L24" s="45"/>
      <c r="M24" s="45"/>
      <c r="N24" s="45"/>
      <c r="O24" s="45"/>
      <c r="P24" s="76">
        <f t="shared" si="2"/>
        <v>356980.5</v>
      </c>
      <c r="Q24" s="74"/>
      <c r="R24" s="74"/>
      <c r="S24" s="74"/>
      <c r="T24" s="74"/>
      <c r="U24" s="45">
        <v>33731</v>
      </c>
      <c r="V24" s="45">
        <v>33729</v>
      </c>
      <c r="W24" s="45">
        <v>33729</v>
      </c>
      <c r="X24" s="45">
        <v>33729</v>
      </c>
      <c r="Y24" s="45">
        <v>33729</v>
      </c>
      <c r="Z24" s="45">
        <v>33729</v>
      </c>
      <c r="AA24" s="45">
        <v>33729</v>
      </c>
      <c r="AB24" s="45">
        <v>33729</v>
      </c>
      <c r="AC24" s="45">
        <v>33729</v>
      </c>
      <c r="AD24" s="45">
        <v>33729</v>
      </c>
      <c r="AE24" s="45">
        <v>33729</v>
      </c>
      <c r="AF24" s="45">
        <v>33729</v>
      </c>
      <c r="AG24" s="45">
        <v>948384</v>
      </c>
      <c r="AI24" s="87"/>
      <c r="AJ24" s="45">
        <v>1123082</v>
      </c>
    </row>
    <row r="25" spans="1:37" ht="12.75" customHeight="1" x14ac:dyDescent="0.2">
      <c r="B25" s="72" t="s">
        <v>70</v>
      </c>
      <c r="C25" s="39" t="s">
        <v>27</v>
      </c>
      <c r="D25" s="45">
        <v>2179705.48</v>
      </c>
      <c r="E25" s="45">
        <v>3758829.8000000003</v>
      </c>
      <c r="F25" s="45">
        <v>15115823.26</v>
      </c>
      <c r="G25" s="45">
        <v>16251207.110000001</v>
      </c>
      <c r="H25" s="45">
        <v>15725141.91</v>
      </c>
      <c r="J25" s="45"/>
      <c r="K25" s="45"/>
      <c r="L25" s="45"/>
      <c r="M25" s="45"/>
      <c r="N25" s="45"/>
      <c r="O25" s="45"/>
      <c r="P25" s="76">
        <f t="shared" si="2"/>
        <v>53030707.560000002</v>
      </c>
      <c r="Q25" s="74"/>
      <c r="R25" s="74"/>
      <c r="S25" s="74"/>
      <c r="T25" s="74"/>
      <c r="U25" s="45">
        <v>13082285</v>
      </c>
      <c r="V25" s="45">
        <v>13086045</v>
      </c>
      <c r="W25" s="45">
        <v>13086045</v>
      </c>
      <c r="X25" s="45">
        <v>12718848.66</v>
      </c>
      <c r="Y25" s="45">
        <v>13086045</v>
      </c>
      <c r="Z25" s="45">
        <v>13086045</v>
      </c>
      <c r="AA25" s="45">
        <v>13086045</v>
      </c>
      <c r="AB25" s="45">
        <v>13086045</v>
      </c>
      <c r="AC25" s="45">
        <v>13086045</v>
      </c>
      <c r="AD25" s="45">
        <v>13086045</v>
      </c>
      <c r="AE25" s="45">
        <v>13086045</v>
      </c>
      <c r="AF25" s="45">
        <v>13086045</v>
      </c>
      <c r="AG25" s="45">
        <v>158569676.66</v>
      </c>
      <c r="AI25" s="87"/>
      <c r="AJ25" s="45">
        <v>166003191</v>
      </c>
    </row>
    <row r="26" spans="1:37" ht="12.75" customHeight="1" x14ac:dyDescent="0.2">
      <c r="B26" s="72" t="s">
        <v>71</v>
      </c>
      <c r="C26" s="39" t="s">
        <v>28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J26" s="45"/>
      <c r="K26" s="45"/>
      <c r="L26" s="45"/>
      <c r="M26" s="45"/>
      <c r="N26" s="45"/>
      <c r="O26" s="45"/>
      <c r="P26" s="76">
        <f t="shared" si="2"/>
        <v>0</v>
      </c>
      <c r="Q26" s="74"/>
      <c r="R26" s="74"/>
      <c r="S26" s="74"/>
      <c r="T26" s="74"/>
      <c r="U26" s="45">
        <v>150160</v>
      </c>
      <c r="V26" s="45">
        <v>150165</v>
      </c>
      <c r="W26" s="45">
        <v>150165</v>
      </c>
      <c r="X26" s="45">
        <v>150165</v>
      </c>
      <c r="Y26" s="45">
        <v>150165</v>
      </c>
      <c r="Z26" s="45">
        <v>150165</v>
      </c>
      <c r="AA26" s="45">
        <v>150165</v>
      </c>
      <c r="AB26" s="45">
        <v>150165</v>
      </c>
      <c r="AC26" s="45">
        <v>150165</v>
      </c>
      <c r="AD26" s="45">
        <v>150165</v>
      </c>
      <c r="AE26" s="45">
        <v>150165</v>
      </c>
      <c r="AF26" s="45">
        <v>150165</v>
      </c>
      <c r="AG26" s="45">
        <v>1951975</v>
      </c>
      <c r="AI26" s="87"/>
      <c r="AJ26" s="45">
        <v>1710725</v>
      </c>
    </row>
    <row r="27" spans="1:37" ht="12.75" customHeight="1" x14ac:dyDescent="0.2">
      <c r="B27" s="72" t="s">
        <v>72</v>
      </c>
      <c r="C27" s="39" t="s">
        <v>29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J27" s="45"/>
      <c r="K27" s="45"/>
      <c r="L27" s="45"/>
      <c r="M27" s="45"/>
      <c r="N27" s="45"/>
      <c r="O27" s="45"/>
      <c r="P27" s="76">
        <f t="shared" si="2"/>
        <v>0</v>
      </c>
      <c r="Q27" s="74"/>
      <c r="R27" s="74"/>
      <c r="S27" s="74"/>
      <c r="T27" s="74"/>
      <c r="U27" s="45">
        <v>134262</v>
      </c>
      <c r="V27" s="45">
        <v>-399848</v>
      </c>
      <c r="W27" s="45">
        <v>132142</v>
      </c>
      <c r="X27" s="45">
        <v>240603</v>
      </c>
      <c r="Y27" s="45">
        <v>240603</v>
      </c>
      <c r="Z27" s="45">
        <v>240603</v>
      </c>
      <c r="AA27" s="45">
        <v>240603</v>
      </c>
      <c r="AB27" s="45">
        <v>240603</v>
      </c>
      <c r="AC27" s="45">
        <v>240603</v>
      </c>
      <c r="AD27" s="45">
        <v>240603</v>
      </c>
      <c r="AE27" s="45">
        <v>240603</v>
      </c>
      <c r="AF27" s="45">
        <v>240603</v>
      </c>
      <c r="AG27" s="45">
        <v>1906983</v>
      </c>
      <c r="AI27" s="87"/>
      <c r="AJ27" s="45">
        <v>2014250</v>
      </c>
    </row>
    <row r="28" spans="1:37" ht="12.75" customHeight="1" thickBot="1" x14ac:dyDescent="0.25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77">
        <f t="shared" si="2"/>
        <v>0</v>
      </c>
      <c r="Q28" s="88"/>
      <c r="R28" s="88"/>
      <c r="S28" s="88"/>
      <c r="T28" s="88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J28" s="71">
        <f>SUM(AJ12:AJ27)</f>
        <v>800144877</v>
      </c>
    </row>
    <row r="29" spans="1:37" ht="12.75" customHeight="1" thickBot="1" x14ac:dyDescent="0.25">
      <c r="B29" s="72"/>
      <c r="D29" s="82">
        <f t="shared" ref="D29:AG29" si="3">SUM(D12:D27)</f>
        <v>13802475.040000003</v>
      </c>
      <c r="E29" s="89" t="e">
        <f>SUM(#REF!)</f>
        <v>#REF!</v>
      </c>
      <c r="F29" s="89">
        <f t="shared" si="3"/>
        <v>77533759.770000011</v>
      </c>
      <c r="G29" s="89">
        <f t="shared" si="3"/>
        <v>77822902.459999993</v>
      </c>
      <c r="H29" s="89">
        <f t="shared" si="3"/>
        <v>71715226.290000007</v>
      </c>
      <c r="I29" s="89">
        <f>SUM(E12:E27)</f>
        <v>24002385.370000001</v>
      </c>
      <c r="J29" s="89">
        <f t="shared" si="3"/>
        <v>0</v>
      </c>
      <c r="K29" s="89">
        <f t="shared" si="3"/>
        <v>0</v>
      </c>
      <c r="L29" s="89">
        <f t="shared" si="3"/>
        <v>0</v>
      </c>
      <c r="M29" s="89">
        <f t="shared" si="3"/>
        <v>0</v>
      </c>
      <c r="N29" s="89">
        <f t="shared" si="3"/>
        <v>0</v>
      </c>
      <c r="O29" s="90">
        <f t="shared" si="3"/>
        <v>0</v>
      </c>
      <c r="P29" s="83">
        <f>SUM(P12:P28)</f>
        <v>264876748.93000001</v>
      </c>
      <c r="Q29" s="78"/>
      <c r="R29" s="78"/>
      <c r="S29" s="78"/>
      <c r="T29" s="78"/>
      <c r="U29" s="79">
        <f t="shared" si="3"/>
        <v>63139958</v>
      </c>
      <c r="V29" s="80">
        <f t="shared" si="3"/>
        <v>62980644</v>
      </c>
      <c r="W29" s="80">
        <f t="shared" si="3"/>
        <v>62980644.000000007</v>
      </c>
      <c r="X29" s="80">
        <f t="shared" si="3"/>
        <v>62980644</v>
      </c>
      <c r="Y29" s="80">
        <f t="shared" si="3"/>
        <v>62980644</v>
      </c>
      <c r="Z29" s="80">
        <f t="shared" si="3"/>
        <v>62980644</v>
      </c>
      <c r="AA29" s="80">
        <f t="shared" si="3"/>
        <v>62980644</v>
      </c>
      <c r="AB29" s="80">
        <f t="shared" si="3"/>
        <v>62980644</v>
      </c>
      <c r="AC29" s="80">
        <f t="shared" si="3"/>
        <v>62980644</v>
      </c>
      <c r="AD29" s="80">
        <f t="shared" si="3"/>
        <v>62980644</v>
      </c>
      <c r="AE29" s="80">
        <f t="shared" si="3"/>
        <v>62980644</v>
      </c>
      <c r="AF29" s="80">
        <f t="shared" si="3"/>
        <v>62980644</v>
      </c>
      <c r="AG29" s="81">
        <f t="shared" si="3"/>
        <v>764271555</v>
      </c>
    </row>
    <row r="30" spans="1:37" ht="12.75" customHeight="1" thickBot="1" x14ac:dyDescent="0.25"/>
    <row r="31" spans="1:37" ht="20.25" thickBot="1" x14ac:dyDescent="0.25">
      <c r="A31" s="91" t="s">
        <v>73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R31" s="94" t="s">
        <v>74</v>
      </c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6"/>
    </row>
    <row r="32" spans="1:37" customFormat="1" ht="13.5" thickBot="1" x14ac:dyDescent="0.25">
      <c r="A32" s="97" t="s">
        <v>35</v>
      </c>
      <c r="B32" s="98" t="s">
        <v>36</v>
      </c>
      <c r="C32" s="98" t="s">
        <v>37</v>
      </c>
      <c r="D32" s="99" t="s">
        <v>40</v>
      </c>
      <c r="E32" s="99" t="s">
        <v>41</v>
      </c>
      <c r="F32" s="99" t="s">
        <v>42</v>
      </c>
      <c r="G32" s="99" t="s">
        <v>43</v>
      </c>
      <c r="H32" s="99" t="s">
        <v>44</v>
      </c>
      <c r="I32" s="99" t="s">
        <v>45</v>
      </c>
      <c r="J32" s="99" t="s">
        <v>46</v>
      </c>
      <c r="K32" s="99" t="s">
        <v>47</v>
      </c>
      <c r="L32" s="99" t="s">
        <v>48</v>
      </c>
      <c r="M32" s="99" t="s">
        <v>49</v>
      </c>
      <c r="N32" s="99" t="s">
        <v>50</v>
      </c>
      <c r="O32" s="100" t="s">
        <v>51</v>
      </c>
      <c r="R32" s="101" t="s">
        <v>35</v>
      </c>
      <c r="S32" s="102" t="s">
        <v>36</v>
      </c>
      <c r="T32" s="101" t="s">
        <v>75</v>
      </c>
      <c r="U32" s="102" t="s">
        <v>76</v>
      </c>
      <c r="V32" s="102" t="s">
        <v>77</v>
      </c>
      <c r="W32" s="102" t="s">
        <v>78</v>
      </c>
      <c r="X32" s="102" t="s">
        <v>79</v>
      </c>
      <c r="Y32" s="102" t="s">
        <v>80</v>
      </c>
      <c r="Z32" s="102" t="s">
        <v>81</v>
      </c>
      <c r="AA32" s="102" t="s">
        <v>82</v>
      </c>
      <c r="AB32" s="102" t="s">
        <v>83</v>
      </c>
      <c r="AC32" s="102" t="s">
        <v>84</v>
      </c>
      <c r="AD32" s="102" t="s">
        <v>85</v>
      </c>
      <c r="AE32" s="102" t="s">
        <v>86</v>
      </c>
      <c r="AF32" s="102" t="s">
        <v>87</v>
      </c>
      <c r="AJ32" s="103"/>
      <c r="AK32" s="38"/>
    </row>
    <row r="33" spans="1:36" customFormat="1" ht="13.5" thickBot="1" x14ac:dyDescent="0.25">
      <c r="A33" s="104" t="s">
        <v>88</v>
      </c>
      <c r="B33" s="105" t="s">
        <v>54</v>
      </c>
      <c r="C33" s="106" t="s">
        <v>10</v>
      </c>
      <c r="D33" s="107">
        <f>U33/$AG33</f>
        <v>6.3917842509966568E-3</v>
      </c>
      <c r="E33" s="107">
        <f t="shared" ref="E33:O34" si="4">V33/$AG33</f>
        <v>4.2477594914160421E-2</v>
      </c>
      <c r="F33" s="107">
        <f t="shared" si="4"/>
        <v>0.18966239977142491</v>
      </c>
      <c r="G33" s="107">
        <f t="shared" si="4"/>
        <v>0.30000921563356125</v>
      </c>
      <c r="H33" s="107">
        <f t="shared" si="4"/>
        <v>0.28323510110920819</v>
      </c>
      <c r="I33" s="107">
        <f t="shared" si="4"/>
        <v>5.1951117690755499E-2</v>
      </c>
      <c r="J33" s="107">
        <f t="shared" si="4"/>
        <v>2.2311904599324521E-2</v>
      </c>
      <c r="K33" s="107">
        <f t="shared" si="4"/>
        <v>1.340368940632727E-2</v>
      </c>
      <c r="L33" s="107">
        <f t="shared" si="4"/>
        <v>2.0817175287673351E-2</v>
      </c>
      <c r="M33" s="107">
        <f t="shared" si="4"/>
        <v>1.7079077954669789E-2</v>
      </c>
      <c r="N33" s="107">
        <f t="shared" si="4"/>
        <v>1.4578298711141293E-2</v>
      </c>
      <c r="O33" s="107">
        <f t="shared" si="4"/>
        <v>3.8082640670756868E-2</v>
      </c>
      <c r="P33" s="108">
        <f t="shared" ref="P33:P54" si="5">SUM(D33:O33)</f>
        <v>0.99999999999999989</v>
      </c>
      <c r="R33" s="109" t="s">
        <v>88</v>
      </c>
      <c r="S33" s="110">
        <v>14</v>
      </c>
      <c r="T33" s="111" t="s">
        <v>10</v>
      </c>
      <c r="U33" s="112">
        <v>2615855.02</v>
      </c>
      <c r="V33" s="112">
        <v>17384070.789999999</v>
      </c>
      <c r="W33" s="112">
        <v>77619850.900000006</v>
      </c>
      <c r="X33" s="112">
        <v>122779584.22</v>
      </c>
      <c r="Y33" s="112">
        <v>115914732.41</v>
      </c>
      <c r="Z33" s="112">
        <v>21261135.650000002</v>
      </c>
      <c r="AA33" s="112">
        <v>9131207.4000000004</v>
      </c>
      <c r="AB33" s="112">
        <v>5485496.2000000002</v>
      </c>
      <c r="AC33" s="112">
        <v>8519485.3800000008</v>
      </c>
      <c r="AD33" s="112">
        <v>6989658.9199999999</v>
      </c>
      <c r="AE33" s="112">
        <v>5966208.2400000002</v>
      </c>
      <c r="AF33" s="112">
        <v>15585423.859999999</v>
      </c>
      <c r="AG33" s="113">
        <f>SUM(U33:AF33)</f>
        <v>409252708.99000001</v>
      </c>
      <c r="AJ33" s="103"/>
    </row>
    <row r="34" spans="1:36" customFormat="1" ht="13.5" thickBot="1" x14ac:dyDescent="0.25">
      <c r="A34" s="104"/>
      <c r="B34" s="105" t="s">
        <v>55</v>
      </c>
      <c r="C34" s="106" t="s">
        <v>11</v>
      </c>
      <c r="D34" s="107">
        <f>U34/$AG34</f>
        <v>7.2299154662592681E-3</v>
      </c>
      <c r="E34" s="107">
        <f t="shared" si="4"/>
        <v>1.8375408469330605E-2</v>
      </c>
      <c r="F34" s="107">
        <f t="shared" si="4"/>
        <v>9.5128040932753677E-2</v>
      </c>
      <c r="G34" s="107">
        <f t="shared" si="4"/>
        <v>9.4909034519092828E-2</v>
      </c>
      <c r="H34" s="107">
        <f t="shared" si="4"/>
        <v>9.4908828765331674E-2</v>
      </c>
      <c r="I34" s="107">
        <f t="shared" si="4"/>
        <v>9.4908828765331674E-2</v>
      </c>
      <c r="J34" s="107">
        <f t="shared" si="4"/>
        <v>9.4908776007957024E-2</v>
      </c>
      <c r="K34" s="107">
        <f t="shared" si="4"/>
        <v>9.4915832966284086E-2</v>
      </c>
      <c r="L34" s="107">
        <f t="shared" si="4"/>
        <v>9.7929846744376423E-2</v>
      </c>
      <c r="M34" s="107">
        <f t="shared" si="4"/>
        <v>9.7868520385038474E-2</v>
      </c>
      <c r="N34" s="107">
        <f t="shared" si="4"/>
        <v>0.10234983730284068</v>
      </c>
      <c r="O34" s="107">
        <f t="shared" si="4"/>
        <v>0.10656712967540348</v>
      </c>
      <c r="P34" s="108">
        <f t="shared" si="5"/>
        <v>0.99999999999999978</v>
      </c>
      <c r="R34" s="109"/>
      <c r="S34" s="110">
        <v>18</v>
      </c>
      <c r="T34" s="111" t="s">
        <v>11</v>
      </c>
      <c r="U34" s="112">
        <v>2740817</v>
      </c>
      <c r="V34" s="112">
        <v>6966005.6400000006</v>
      </c>
      <c r="W34" s="112">
        <v>36062462</v>
      </c>
      <c r="X34" s="112">
        <v>35979438</v>
      </c>
      <c r="Y34" s="112">
        <v>35979360</v>
      </c>
      <c r="Z34" s="112">
        <v>35979360</v>
      </c>
      <c r="AA34" s="112">
        <v>35979340</v>
      </c>
      <c r="AB34" s="112">
        <v>35982015.25</v>
      </c>
      <c r="AC34" s="112">
        <v>37124609.550000004</v>
      </c>
      <c r="AD34" s="112">
        <v>37101361.100000001</v>
      </c>
      <c r="AE34" s="112">
        <v>38800201.100000001</v>
      </c>
      <c r="AF34" s="112">
        <v>40398951</v>
      </c>
      <c r="AG34" s="113">
        <f>SUM(U34:AF34)</f>
        <v>379093920.64000005</v>
      </c>
      <c r="AJ34" s="103"/>
    </row>
    <row r="35" spans="1:36" customFormat="1" ht="13.5" thickBot="1" x14ac:dyDescent="0.25">
      <c r="A35" s="104"/>
      <c r="B35" s="105" t="s">
        <v>89</v>
      </c>
      <c r="C35" s="106" t="s">
        <v>90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8">
        <f t="shared" si="5"/>
        <v>0</v>
      </c>
      <c r="R35" s="114"/>
      <c r="S35" s="110">
        <v>22</v>
      </c>
      <c r="T35" s="111" t="s">
        <v>90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5">
        <f>SUM(U35:AF35)</f>
        <v>0</v>
      </c>
      <c r="AJ35" s="103"/>
    </row>
    <row r="36" spans="1:36" customFormat="1" ht="13.5" thickBot="1" x14ac:dyDescent="0.25">
      <c r="A36" s="104"/>
      <c r="B36" s="105" t="s">
        <v>91</v>
      </c>
      <c r="C36" s="106" t="s">
        <v>29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1</v>
      </c>
      <c r="P36" s="108">
        <f t="shared" si="5"/>
        <v>1</v>
      </c>
      <c r="R36" s="116"/>
      <c r="S36" s="110">
        <v>35</v>
      </c>
      <c r="T36" s="111" t="s">
        <v>29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5">
        <f>SUM(U36:AF36)</f>
        <v>0</v>
      </c>
      <c r="AJ36" s="103"/>
    </row>
    <row r="37" spans="1:36" customFormat="1" ht="13.5" thickBot="1" x14ac:dyDescent="0.25">
      <c r="A37" s="117" t="s">
        <v>92</v>
      </c>
      <c r="B37" s="118"/>
      <c r="C37" s="119"/>
      <c r="D37" s="120">
        <f t="shared" ref="D37:O52" si="6">U37/$AG37</f>
        <v>6.794818191223931E-3</v>
      </c>
      <c r="E37" s="120">
        <f t="shared" si="6"/>
        <v>3.0887525251967373E-2</v>
      </c>
      <c r="F37" s="120">
        <f t="shared" si="6"/>
        <v>0.14420346155771005</v>
      </c>
      <c r="G37" s="120">
        <f t="shared" si="6"/>
        <v>0.20138225528345496</v>
      </c>
      <c r="H37" s="120">
        <f t="shared" si="6"/>
        <v>0.19267424594849786</v>
      </c>
      <c r="I37" s="120">
        <f t="shared" si="6"/>
        <v>7.260828358822953E-2</v>
      </c>
      <c r="J37" s="120">
        <f t="shared" si="6"/>
        <v>5.7221716570504053E-2</v>
      </c>
      <c r="K37" s="120">
        <f t="shared" si="6"/>
        <v>5.2600607260111232E-2</v>
      </c>
      <c r="L37" s="120">
        <f t="shared" si="6"/>
        <v>5.7898509633284599E-2</v>
      </c>
      <c r="M37" s="120">
        <f t="shared" si="6"/>
        <v>5.5928468979049899E-2</v>
      </c>
      <c r="N37" s="120">
        <f t="shared" si="6"/>
        <v>5.6785185167862663E-2</v>
      </c>
      <c r="O37" s="120">
        <f t="shared" si="6"/>
        <v>7.1014922568103725E-2</v>
      </c>
      <c r="P37" s="108">
        <f t="shared" si="5"/>
        <v>0.99999999999999989</v>
      </c>
      <c r="R37" s="121" t="s">
        <v>92</v>
      </c>
      <c r="S37" s="122"/>
      <c r="T37" s="123"/>
      <c r="U37" s="124">
        <f t="shared" ref="U37:AG37" si="7">SUM(U33:U35)</f>
        <v>5356672.0199999996</v>
      </c>
      <c r="V37" s="124">
        <f t="shared" si="7"/>
        <v>24350076.43</v>
      </c>
      <c r="W37" s="124">
        <f t="shared" si="7"/>
        <v>113682312.90000001</v>
      </c>
      <c r="X37" s="124">
        <f t="shared" si="7"/>
        <v>158759022.22</v>
      </c>
      <c r="Y37" s="124">
        <f t="shared" si="7"/>
        <v>151894092.41</v>
      </c>
      <c r="Z37" s="124">
        <f t="shared" si="7"/>
        <v>57240495.650000006</v>
      </c>
      <c r="AA37" s="124">
        <f t="shared" si="7"/>
        <v>45110547.399999999</v>
      </c>
      <c r="AB37" s="124">
        <f t="shared" si="7"/>
        <v>41467511.450000003</v>
      </c>
      <c r="AC37" s="124">
        <f t="shared" si="7"/>
        <v>45644094.930000007</v>
      </c>
      <c r="AD37" s="124">
        <f t="shared" si="7"/>
        <v>44091020.020000003</v>
      </c>
      <c r="AE37" s="124">
        <f t="shared" si="7"/>
        <v>44766409.340000004</v>
      </c>
      <c r="AF37" s="124">
        <f t="shared" si="7"/>
        <v>55984374.859999999</v>
      </c>
      <c r="AG37" s="125">
        <f t="shared" si="7"/>
        <v>788346629.63000011</v>
      </c>
      <c r="AJ37" s="103"/>
    </row>
    <row r="38" spans="1:36" customFormat="1" x14ac:dyDescent="0.2">
      <c r="A38" s="126" t="s">
        <v>93</v>
      </c>
      <c r="B38" s="127" t="s">
        <v>57</v>
      </c>
      <c r="C38" s="128" t="s">
        <v>14</v>
      </c>
      <c r="D38" s="107">
        <f t="shared" si="6"/>
        <v>1.4981305764677428E-3</v>
      </c>
      <c r="E38" s="107">
        <f t="shared" si="6"/>
        <v>9.7267055004922887E-3</v>
      </c>
      <c r="F38" s="107">
        <f t="shared" si="6"/>
        <v>9.5505496806098836E-2</v>
      </c>
      <c r="G38" s="107">
        <f t="shared" si="6"/>
        <v>0.11123648323504391</v>
      </c>
      <c r="H38" s="107">
        <f t="shared" si="6"/>
        <v>9.7930399352871039E-2</v>
      </c>
      <c r="I38" s="107">
        <f t="shared" si="6"/>
        <v>0.10047937372516265</v>
      </c>
      <c r="J38" s="107">
        <f t="shared" si="6"/>
        <v>0.1013435706919092</v>
      </c>
      <c r="K38" s="107">
        <f t="shared" si="6"/>
        <v>9.5417762689132671E-2</v>
      </c>
      <c r="L38" s="107">
        <f t="shared" si="6"/>
        <v>9.8174961802979951E-2</v>
      </c>
      <c r="M38" s="107">
        <f t="shared" si="6"/>
        <v>9.6535191783311131E-2</v>
      </c>
      <c r="N38" s="107">
        <f t="shared" si="6"/>
        <v>9.7088389000031236E-2</v>
      </c>
      <c r="O38" s="107">
        <f t="shared" si="6"/>
        <v>9.5063534836499444E-2</v>
      </c>
      <c r="P38" s="129">
        <f t="shared" si="5"/>
        <v>1.0000000000000002</v>
      </c>
      <c r="R38" s="109" t="s">
        <v>93</v>
      </c>
      <c r="S38" s="110">
        <v>38</v>
      </c>
      <c r="T38" s="111" t="s">
        <v>14</v>
      </c>
      <c r="U38" s="112">
        <v>530829.71</v>
      </c>
      <c r="V38" s="112">
        <v>3446444.75</v>
      </c>
      <c r="W38" s="112">
        <v>33840277.990000002</v>
      </c>
      <c r="X38" s="112">
        <v>39414207.990000002</v>
      </c>
      <c r="Y38" s="112">
        <v>34699489.020000003</v>
      </c>
      <c r="Z38" s="112">
        <v>35602662.18</v>
      </c>
      <c r="AA38" s="112">
        <v>35908871.420000002</v>
      </c>
      <c r="AB38" s="112">
        <v>33809191.329999998</v>
      </c>
      <c r="AC38" s="112">
        <v>34786144.359999999</v>
      </c>
      <c r="AD38" s="112">
        <v>34205127.82</v>
      </c>
      <c r="AE38" s="112">
        <v>34401141.119999997</v>
      </c>
      <c r="AF38" s="112">
        <v>33683678.460000001</v>
      </c>
      <c r="AG38" s="130">
        <f>SUM(U38:AF38)</f>
        <v>354328066.14999998</v>
      </c>
      <c r="AJ38" s="103"/>
    </row>
    <row r="39" spans="1:36" customFormat="1" x14ac:dyDescent="0.2">
      <c r="A39" s="104"/>
      <c r="B39" s="105" t="s">
        <v>58</v>
      </c>
      <c r="C39" s="106" t="s">
        <v>15</v>
      </c>
      <c r="D39" s="107">
        <f t="shared" si="6"/>
        <v>6.5719107359273776E-2</v>
      </c>
      <c r="E39" s="107">
        <f t="shared" si="6"/>
        <v>7.9419257632847934E-2</v>
      </c>
      <c r="F39" s="107">
        <f t="shared" si="6"/>
        <v>8.4645109842253152E-2</v>
      </c>
      <c r="G39" s="107">
        <f t="shared" si="6"/>
        <v>8.4832723432679391E-2</v>
      </c>
      <c r="H39" s="107">
        <f t="shared" si="6"/>
        <v>7.8488645304623073E-2</v>
      </c>
      <c r="I39" s="107">
        <f t="shared" si="6"/>
        <v>7.8267732616953523E-2</v>
      </c>
      <c r="J39" s="107">
        <f t="shared" si="6"/>
        <v>7.7892275704716601E-2</v>
      </c>
      <c r="K39" s="107">
        <f t="shared" si="6"/>
        <v>7.8319697482570713E-2</v>
      </c>
      <c r="L39" s="107">
        <f t="shared" si="6"/>
        <v>9.3295973471764257E-2</v>
      </c>
      <c r="M39" s="107">
        <f t="shared" si="6"/>
        <v>7.9547790287943287E-2</v>
      </c>
      <c r="N39" s="107">
        <f t="shared" si="6"/>
        <v>0.1166758761745163</v>
      </c>
      <c r="O39" s="107">
        <f t="shared" si="6"/>
        <v>8.2895810689857852E-2</v>
      </c>
      <c r="P39" s="129">
        <f t="shared" si="5"/>
        <v>0.99999999999999978</v>
      </c>
      <c r="R39" s="109"/>
      <c r="S39" s="110">
        <v>39</v>
      </c>
      <c r="T39" s="111" t="s">
        <v>15</v>
      </c>
      <c r="U39" s="112">
        <v>1759326.49</v>
      </c>
      <c r="V39" s="112">
        <v>2126084.9300000002</v>
      </c>
      <c r="W39" s="112">
        <v>2265983.06</v>
      </c>
      <c r="X39" s="112">
        <v>2271005.5500000003</v>
      </c>
      <c r="Y39" s="112">
        <v>2101172.0699999998</v>
      </c>
      <c r="Z39" s="112">
        <v>2095258.1500000001</v>
      </c>
      <c r="AA39" s="112">
        <v>2085207.02</v>
      </c>
      <c r="AB39" s="112">
        <v>2096649.27</v>
      </c>
      <c r="AC39" s="112">
        <v>2497570.1</v>
      </c>
      <c r="AD39" s="112">
        <v>2129525.7999999998</v>
      </c>
      <c r="AE39" s="112">
        <v>3123459.34</v>
      </c>
      <c r="AF39" s="112">
        <v>2219153.63</v>
      </c>
      <c r="AG39" s="113">
        <f t="shared" ref="AG39:AG53" si="8">SUM(U39:AF39)</f>
        <v>26770395.410000004</v>
      </c>
      <c r="AJ39" s="103"/>
    </row>
    <row r="40" spans="1:36" customFormat="1" x14ac:dyDescent="0.2">
      <c r="A40" s="104"/>
      <c r="B40" s="105" t="s">
        <v>59</v>
      </c>
      <c r="C40" s="106" t="s">
        <v>16</v>
      </c>
      <c r="D40" s="107">
        <f t="shared" si="6"/>
        <v>3.7391622531332178E-3</v>
      </c>
      <c r="E40" s="107">
        <f t="shared" si="6"/>
        <v>2.7505080701127123E-2</v>
      </c>
      <c r="F40" s="107">
        <f t="shared" si="6"/>
        <v>9.522763039174445E-2</v>
      </c>
      <c r="G40" s="107">
        <f t="shared" si="6"/>
        <v>9.5915961914399619E-2</v>
      </c>
      <c r="H40" s="107">
        <f t="shared" si="6"/>
        <v>9.896841624392505E-2</v>
      </c>
      <c r="I40" s="107">
        <f t="shared" si="6"/>
        <v>9.953042482023533E-2</v>
      </c>
      <c r="J40" s="107">
        <f t="shared" si="6"/>
        <v>9.7615323068647467E-2</v>
      </c>
      <c r="K40" s="107">
        <f t="shared" si="6"/>
        <v>9.7000946404618801E-2</v>
      </c>
      <c r="L40" s="107">
        <f t="shared" si="6"/>
        <v>9.9757818366934287E-2</v>
      </c>
      <c r="M40" s="107">
        <f t="shared" si="6"/>
        <v>9.8241251304572952E-2</v>
      </c>
      <c r="N40" s="107">
        <f t="shared" si="6"/>
        <v>9.841779235661241E-2</v>
      </c>
      <c r="O40" s="107">
        <f t="shared" si="6"/>
        <v>8.8080192174049374E-2</v>
      </c>
      <c r="P40" s="129">
        <f t="shared" si="5"/>
        <v>1</v>
      </c>
      <c r="R40" s="109"/>
      <c r="S40" s="110">
        <v>42</v>
      </c>
      <c r="T40" s="111" t="s">
        <v>16</v>
      </c>
      <c r="U40" s="112">
        <v>95897.27</v>
      </c>
      <c r="V40" s="112">
        <v>705415.27</v>
      </c>
      <c r="W40" s="112">
        <v>2442276.9500000002</v>
      </c>
      <c r="X40" s="112">
        <v>2459930.4</v>
      </c>
      <c r="Y40" s="112">
        <v>2538215.86</v>
      </c>
      <c r="Z40" s="112">
        <v>2552629.54</v>
      </c>
      <c r="AA40" s="112">
        <v>2503513.4500000002</v>
      </c>
      <c r="AB40" s="112">
        <v>2487756.7000000002</v>
      </c>
      <c r="AC40" s="112">
        <v>2558461.44</v>
      </c>
      <c r="AD40" s="112">
        <v>2519566.46</v>
      </c>
      <c r="AE40" s="112">
        <v>2524094.16</v>
      </c>
      <c r="AF40" s="112">
        <v>2258968.56</v>
      </c>
      <c r="AG40" s="113">
        <f t="shared" si="8"/>
        <v>25646726.059999999</v>
      </c>
      <c r="AJ40" s="103"/>
    </row>
    <row r="41" spans="1:36" customFormat="1" x14ac:dyDescent="0.2">
      <c r="A41" s="104"/>
      <c r="B41" s="105" t="s">
        <v>60</v>
      </c>
      <c r="C41" s="106" t="s">
        <v>17</v>
      </c>
      <c r="D41" s="107">
        <f t="shared" si="6"/>
        <v>5.8477557692395692E-3</v>
      </c>
      <c r="E41" s="107">
        <f t="shared" si="6"/>
        <v>2.9767874844887077E-2</v>
      </c>
      <c r="F41" s="107">
        <f t="shared" si="6"/>
        <v>9.2484861979290497E-2</v>
      </c>
      <c r="G41" s="107">
        <f t="shared" si="6"/>
        <v>9.2215258899511154E-2</v>
      </c>
      <c r="H41" s="107">
        <f t="shared" si="6"/>
        <v>9.5713471366195985E-2</v>
      </c>
      <c r="I41" s="107">
        <f t="shared" si="6"/>
        <v>9.3073326585110527E-2</v>
      </c>
      <c r="J41" s="107">
        <f t="shared" si="6"/>
        <v>9.3583474048903881E-2</v>
      </c>
      <c r="K41" s="107">
        <f t="shared" si="6"/>
        <v>9.3350194943867759E-2</v>
      </c>
      <c r="L41" s="107">
        <f t="shared" si="6"/>
        <v>9.2924761068582926E-2</v>
      </c>
      <c r="M41" s="107">
        <f t="shared" si="6"/>
        <v>9.3262632843248303E-2</v>
      </c>
      <c r="N41" s="107">
        <f t="shared" si="6"/>
        <v>0.10987867315666953</v>
      </c>
      <c r="O41" s="107">
        <f t="shared" si="6"/>
        <v>0.10789771449449269</v>
      </c>
      <c r="P41" s="129">
        <f t="shared" si="5"/>
        <v>1</v>
      </c>
      <c r="R41" s="109"/>
      <c r="S41" s="110">
        <v>46</v>
      </c>
      <c r="T41" s="111" t="s">
        <v>17</v>
      </c>
      <c r="U41" s="112">
        <v>48325.64</v>
      </c>
      <c r="V41" s="112">
        <v>246000.63</v>
      </c>
      <c r="W41" s="112">
        <v>764291.52</v>
      </c>
      <c r="X41" s="112">
        <v>762063.53</v>
      </c>
      <c r="Y41" s="112">
        <v>790972.63</v>
      </c>
      <c r="Z41" s="112">
        <v>769154.57000000007</v>
      </c>
      <c r="AA41" s="112">
        <v>773370.41</v>
      </c>
      <c r="AB41" s="112">
        <v>771442.6</v>
      </c>
      <c r="AC41" s="112">
        <v>767926.83</v>
      </c>
      <c r="AD41" s="112">
        <v>770718.99</v>
      </c>
      <c r="AE41" s="112">
        <v>908033.34</v>
      </c>
      <c r="AF41" s="112">
        <v>891662.77</v>
      </c>
      <c r="AG41" s="113">
        <f t="shared" si="8"/>
        <v>8263963.4600000009</v>
      </c>
      <c r="AJ41" s="103"/>
    </row>
    <row r="42" spans="1:36" customFormat="1" x14ac:dyDescent="0.2">
      <c r="A42" s="104"/>
      <c r="B42" s="105" t="s">
        <v>61</v>
      </c>
      <c r="C42" s="106" t="s">
        <v>18</v>
      </c>
      <c r="D42" s="107">
        <f t="shared" si="6"/>
        <v>4.1985824670577439E-2</v>
      </c>
      <c r="E42" s="107">
        <f t="shared" si="6"/>
        <v>5.3632561380953264E-2</v>
      </c>
      <c r="F42" s="107">
        <f t="shared" si="6"/>
        <v>9.3535355151196514E-2</v>
      </c>
      <c r="G42" s="107">
        <f t="shared" si="6"/>
        <v>0.14456066269381576</v>
      </c>
      <c r="H42" s="107">
        <f t="shared" si="6"/>
        <v>5.1694409231507359E-2</v>
      </c>
      <c r="I42" s="107">
        <f t="shared" si="6"/>
        <v>0.11842913480949961</v>
      </c>
      <c r="J42" s="107">
        <f t="shared" si="6"/>
        <v>4.7190748014639385E-2</v>
      </c>
      <c r="K42" s="107">
        <f t="shared" si="6"/>
        <v>0.1136819231588313</v>
      </c>
      <c r="L42" s="107">
        <f t="shared" si="6"/>
        <v>3.2941729066598695E-2</v>
      </c>
      <c r="M42" s="107">
        <f t="shared" si="6"/>
        <v>6.8246429300519842E-2</v>
      </c>
      <c r="N42" s="107">
        <f t="shared" si="6"/>
        <v>0.1175104988225716</v>
      </c>
      <c r="O42" s="107">
        <f t="shared" si="6"/>
        <v>0.11659072369928905</v>
      </c>
      <c r="P42" s="129">
        <f t="shared" si="5"/>
        <v>0.99999999999999967</v>
      </c>
      <c r="R42" s="109"/>
      <c r="S42" s="110">
        <v>48</v>
      </c>
      <c r="T42" s="111" t="s">
        <v>18</v>
      </c>
      <c r="U42" s="112">
        <v>463299.95</v>
      </c>
      <c r="V42" s="112">
        <v>591817.91</v>
      </c>
      <c r="W42" s="112">
        <v>1032132.29</v>
      </c>
      <c r="X42" s="112">
        <v>1595180</v>
      </c>
      <c r="Y42" s="112">
        <v>570431.03</v>
      </c>
      <c r="Z42" s="112">
        <v>1306827.07</v>
      </c>
      <c r="AA42" s="112">
        <v>520734.59</v>
      </c>
      <c r="AB42" s="112">
        <v>1254443.1300000001</v>
      </c>
      <c r="AC42" s="112">
        <v>363501.29</v>
      </c>
      <c r="AD42" s="112">
        <v>753077.20000000007</v>
      </c>
      <c r="AE42" s="112">
        <v>1296690.22</v>
      </c>
      <c r="AF42" s="112">
        <v>1286540.8</v>
      </c>
      <c r="AG42" s="113">
        <f t="shared" si="8"/>
        <v>11034675.480000002</v>
      </c>
      <c r="AJ42" s="103"/>
    </row>
    <row r="43" spans="1:36" customFormat="1" x14ac:dyDescent="0.2">
      <c r="A43" s="104"/>
      <c r="B43" s="105" t="s">
        <v>62</v>
      </c>
      <c r="C43" s="106" t="s">
        <v>19</v>
      </c>
      <c r="D43" s="107">
        <f>1/12</f>
        <v>8.3333333333333329E-2</v>
      </c>
      <c r="E43" s="107">
        <f t="shared" ref="E43:O43" si="9">1/12</f>
        <v>8.3333333333333329E-2</v>
      </c>
      <c r="F43" s="107">
        <f t="shared" si="9"/>
        <v>8.3333333333333329E-2</v>
      </c>
      <c r="G43" s="107">
        <f t="shared" si="9"/>
        <v>8.3333333333333329E-2</v>
      </c>
      <c r="H43" s="107">
        <f t="shared" si="9"/>
        <v>8.3333333333333329E-2</v>
      </c>
      <c r="I43" s="107">
        <f t="shared" si="9"/>
        <v>8.3333333333333329E-2</v>
      </c>
      <c r="J43" s="107">
        <f t="shared" si="9"/>
        <v>8.3333333333333329E-2</v>
      </c>
      <c r="K43" s="107">
        <f t="shared" si="9"/>
        <v>8.3333333333333329E-2</v>
      </c>
      <c r="L43" s="107">
        <f t="shared" si="9"/>
        <v>8.3333333333333329E-2</v>
      </c>
      <c r="M43" s="107">
        <f t="shared" si="9"/>
        <v>8.3333333333333329E-2</v>
      </c>
      <c r="N43" s="107">
        <f t="shared" si="9"/>
        <v>8.3333333333333329E-2</v>
      </c>
      <c r="O43" s="107">
        <f t="shared" si="9"/>
        <v>8.3333333333333329E-2</v>
      </c>
      <c r="P43" s="129">
        <f t="shared" si="5"/>
        <v>1</v>
      </c>
      <c r="R43" s="109"/>
      <c r="S43" s="110">
        <v>49</v>
      </c>
      <c r="T43" s="111" t="s">
        <v>19</v>
      </c>
      <c r="U43" s="112">
        <v>0</v>
      </c>
      <c r="V43" s="112">
        <v>0</v>
      </c>
      <c r="W43" s="112">
        <v>-417.68</v>
      </c>
      <c r="X43" s="112">
        <v>562.67999999999995</v>
      </c>
      <c r="Y43" s="112">
        <v>-869.98</v>
      </c>
      <c r="Z43" s="112">
        <v>0</v>
      </c>
      <c r="AA43" s="112">
        <v>0</v>
      </c>
      <c r="AB43" s="112">
        <v>87.97</v>
      </c>
      <c r="AC43" s="112">
        <v>1807.16</v>
      </c>
      <c r="AD43" s="112">
        <v>11689.33</v>
      </c>
      <c r="AE43" s="112">
        <v>6621.03</v>
      </c>
      <c r="AF43" s="112">
        <v>0</v>
      </c>
      <c r="AG43" s="113">
        <f t="shared" si="8"/>
        <v>19480.509999999998</v>
      </c>
      <c r="AJ43" s="103"/>
    </row>
    <row r="44" spans="1:36" customFormat="1" x14ac:dyDescent="0.2">
      <c r="A44" s="104"/>
      <c r="B44" s="105" t="s">
        <v>63</v>
      </c>
      <c r="C44" s="106" t="s">
        <v>20</v>
      </c>
      <c r="D44" s="107">
        <f t="shared" ref="D44:D52" si="10">U44/$AG44</f>
        <v>3.7671467289366441E-2</v>
      </c>
      <c r="E44" s="107">
        <f t="shared" si="6"/>
        <v>6.9968519939738086E-2</v>
      </c>
      <c r="F44" s="107">
        <f t="shared" si="6"/>
        <v>8.9591335918235551E-2</v>
      </c>
      <c r="G44" s="107">
        <f t="shared" si="6"/>
        <v>8.8482715629561129E-2</v>
      </c>
      <c r="H44" s="107">
        <f t="shared" si="6"/>
        <v>8.9912772914131661E-2</v>
      </c>
      <c r="I44" s="107">
        <f t="shared" si="6"/>
        <v>9.0452974764374056E-2</v>
      </c>
      <c r="J44" s="107">
        <f t="shared" si="6"/>
        <v>9.0676621705769095E-2</v>
      </c>
      <c r="K44" s="107">
        <f t="shared" si="6"/>
        <v>8.8940098197404713E-2</v>
      </c>
      <c r="L44" s="107">
        <f t="shared" si="6"/>
        <v>8.9257274725016614E-2</v>
      </c>
      <c r="M44" s="107">
        <f t="shared" si="6"/>
        <v>8.9758520357076016E-2</v>
      </c>
      <c r="N44" s="107">
        <f t="shared" si="6"/>
        <v>9.0367435839785709E-2</v>
      </c>
      <c r="O44" s="107">
        <f t="shared" si="6"/>
        <v>8.4920262719541256E-2</v>
      </c>
      <c r="P44" s="129">
        <f t="shared" si="5"/>
        <v>1.0000000000000002</v>
      </c>
      <c r="R44" s="109"/>
      <c r="S44" s="110">
        <v>52</v>
      </c>
      <c r="T44" s="111" t="s">
        <v>20</v>
      </c>
      <c r="U44" s="112">
        <v>1567173</v>
      </c>
      <c r="V44" s="112">
        <v>2910764.65</v>
      </c>
      <c r="W44" s="112">
        <v>3727094.61</v>
      </c>
      <c r="X44" s="112">
        <v>3680974.83</v>
      </c>
      <c r="Y44" s="112">
        <v>3740466.73</v>
      </c>
      <c r="Z44" s="112">
        <v>3762939.7</v>
      </c>
      <c r="AA44" s="112">
        <v>3772243.65</v>
      </c>
      <c r="AB44" s="112">
        <v>3700002.43</v>
      </c>
      <c r="AC44" s="112">
        <v>3713197.31</v>
      </c>
      <c r="AD44" s="112">
        <v>3734049.66</v>
      </c>
      <c r="AE44" s="112">
        <v>3759381.19</v>
      </c>
      <c r="AF44" s="112">
        <v>3532773.0100000002</v>
      </c>
      <c r="AG44" s="113">
        <f t="shared" si="8"/>
        <v>41601060.769999988</v>
      </c>
      <c r="AJ44" s="103"/>
    </row>
    <row r="45" spans="1:36" customFormat="1" x14ac:dyDescent="0.2">
      <c r="A45" s="104"/>
      <c r="B45" s="105" t="s">
        <v>64</v>
      </c>
      <c r="C45" s="106" t="s">
        <v>21</v>
      </c>
      <c r="D45" s="107">
        <f t="shared" si="10"/>
        <v>2.9046228047191106E-2</v>
      </c>
      <c r="E45" s="107">
        <f t="shared" si="6"/>
        <v>4.6791226735914716E-2</v>
      </c>
      <c r="F45" s="107">
        <f t="shared" si="6"/>
        <v>0.10107938292542612</v>
      </c>
      <c r="G45" s="107">
        <f t="shared" si="6"/>
        <v>9.5820585605636013E-2</v>
      </c>
      <c r="H45" s="107">
        <f t="shared" si="6"/>
        <v>9.6788207659450967E-2</v>
      </c>
      <c r="I45" s="107">
        <f t="shared" si="6"/>
        <v>9.6985929578461957E-2</v>
      </c>
      <c r="J45" s="107">
        <f t="shared" si="6"/>
        <v>9.2537316000546599E-2</v>
      </c>
      <c r="K45" s="107">
        <f t="shared" si="6"/>
        <v>7.9197996414180599E-2</v>
      </c>
      <c r="L45" s="107">
        <f t="shared" si="6"/>
        <v>9.2326271600387977E-2</v>
      </c>
      <c r="M45" s="107">
        <f t="shared" si="6"/>
        <v>8.555757545865246E-2</v>
      </c>
      <c r="N45" s="107">
        <f t="shared" si="6"/>
        <v>0.10621173060224171</v>
      </c>
      <c r="O45" s="107">
        <f t="shared" si="6"/>
        <v>7.7657549371909759E-2</v>
      </c>
      <c r="P45" s="129">
        <f t="shared" si="5"/>
        <v>0.99999999999999989</v>
      </c>
      <c r="R45" s="109"/>
      <c r="S45" s="110">
        <v>56</v>
      </c>
      <c r="T45" s="111" t="s">
        <v>21</v>
      </c>
      <c r="U45" s="112">
        <v>1065702.1100000001</v>
      </c>
      <c r="V45" s="112">
        <v>1716763.67</v>
      </c>
      <c r="W45" s="112">
        <v>3708588.65</v>
      </c>
      <c r="X45" s="112">
        <v>3515644.1</v>
      </c>
      <c r="Y45" s="112">
        <v>3551146.02</v>
      </c>
      <c r="Z45" s="112">
        <v>3558400.41</v>
      </c>
      <c r="AA45" s="112">
        <v>3395181.39</v>
      </c>
      <c r="AB45" s="112">
        <v>2905763.59</v>
      </c>
      <c r="AC45" s="112">
        <v>3387438.2</v>
      </c>
      <c r="AD45" s="112">
        <v>3139095.67</v>
      </c>
      <c r="AE45" s="112">
        <v>3896893.7800000003</v>
      </c>
      <c r="AF45" s="112">
        <v>2849244.8000000003</v>
      </c>
      <c r="AG45" s="113">
        <f t="shared" si="8"/>
        <v>36689862.390000001</v>
      </c>
      <c r="AJ45" s="103"/>
    </row>
    <row r="46" spans="1:36" customFormat="1" x14ac:dyDescent="0.2">
      <c r="A46" s="104"/>
      <c r="B46" s="105" t="s">
        <v>65</v>
      </c>
      <c r="C46" s="106" t="s">
        <v>22</v>
      </c>
      <c r="D46" s="107">
        <f t="shared" si="10"/>
        <v>4.8834948358101329E-2</v>
      </c>
      <c r="E46" s="107">
        <f t="shared" si="6"/>
        <v>7.1919893193223783E-2</v>
      </c>
      <c r="F46" s="107">
        <f t="shared" si="6"/>
        <v>9.2311531558454882E-2</v>
      </c>
      <c r="G46" s="107">
        <f t="shared" si="6"/>
        <v>8.5413982653757631E-2</v>
      </c>
      <c r="H46" s="107">
        <f t="shared" si="6"/>
        <v>8.040168407941739E-2</v>
      </c>
      <c r="I46" s="107">
        <f t="shared" si="6"/>
        <v>8.2452572076078687E-2</v>
      </c>
      <c r="J46" s="107">
        <f t="shared" si="6"/>
        <v>8.3992150875263585E-2</v>
      </c>
      <c r="K46" s="107">
        <f t="shared" si="6"/>
        <v>8.859811914331063E-2</v>
      </c>
      <c r="L46" s="107">
        <f t="shared" si="6"/>
        <v>9.0807190180908395E-2</v>
      </c>
      <c r="M46" s="107">
        <f t="shared" si="6"/>
        <v>8.7117880077997034E-2</v>
      </c>
      <c r="N46" s="107">
        <f t="shared" si="6"/>
        <v>7.7052722101445689E-2</v>
      </c>
      <c r="O46" s="107">
        <f t="shared" si="6"/>
        <v>0.11109732570204087</v>
      </c>
      <c r="P46" s="129">
        <f t="shared" si="5"/>
        <v>0.99999999999999989</v>
      </c>
      <c r="R46" s="109"/>
      <c r="S46" s="110">
        <v>57</v>
      </c>
      <c r="T46" s="111" t="s">
        <v>22</v>
      </c>
      <c r="U46" s="112">
        <v>2367254.7000000002</v>
      </c>
      <c r="V46" s="112">
        <v>3486288.22</v>
      </c>
      <c r="W46" s="112">
        <v>4474764.78</v>
      </c>
      <c r="X46" s="112">
        <v>4140408.8400000003</v>
      </c>
      <c r="Y46" s="112">
        <v>3897439.66</v>
      </c>
      <c r="Z46" s="112">
        <v>3996855.64</v>
      </c>
      <c r="AA46" s="112">
        <v>4071486.11</v>
      </c>
      <c r="AB46" s="112">
        <v>4294758.59</v>
      </c>
      <c r="AC46" s="112">
        <v>4401842.43</v>
      </c>
      <c r="AD46" s="112">
        <v>4223004.59</v>
      </c>
      <c r="AE46" s="112">
        <v>3735100.06</v>
      </c>
      <c r="AF46" s="112">
        <v>5385398.6799999997</v>
      </c>
      <c r="AG46" s="113">
        <f t="shared" si="8"/>
        <v>48474602.300000004</v>
      </c>
      <c r="AJ46" s="103"/>
    </row>
    <row r="47" spans="1:36" customFormat="1" x14ac:dyDescent="0.2">
      <c r="A47" s="104"/>
      <c r="B47" s="105" t="s">
        <v>66</v>
      </c>
      <c r="C47" s="106" t="s">
        <v>23</v>
      </c>
      <c r="D47" s="107">
        <f t="shared" si="10"/>
        <v>-4.3197938966592803E-4</v>
      </c>
      <c r="E47" s="107">
        <f t="shared" si="6"/>
        <v>0.1475513430371351</v>
      </c>
      <c r="F47" s="107">
        <f t="shared" si="6"/>
        <v>9.0671423793021719E-2</v>
      </c>
      <c r="G47" s="107">
        <f t="shared" si="6"/>
        <v>9.4895660205065124E-2</v>
      </c>
      <c r="H47" s="107">
        <f t="shared" si="6"/>
        <v>8.0142117914563923E-2</v>
      </c>
      <c r="I47" s="107">
        <f t="shared" si="6"/>
        <v>7.0458704208491998E-2</v>
      </c>
      <c r="J47" s="107">
        <f t="shared" si="6"/>
        <v>8.5132100194653795E-2</v>
      </c>
      <c r="K47" s="107">
        <f t="shared" si="6"/>
        <v>8.4868464321714798E-2</v>
      </c>
      <c r="L47" s="107">
        <f t="shared" si="6"/>
        <v>8.8509448427383577E-2</v>
      </c>
      <c r="M47" s="107">
        <f t="shared" si="6"/>
        <v>9.1843828696364899E-2</v>
      </c>
      <c r="N47" s="107">
        <f t="shared" si="6"/>
        <v>7.8814336522297593E-2</v>
      </c>
      <c r="O47" s="107">
        <f t="shared" si="6"/>
        <v>8.7544552068973505E-2</v>
      </c>
      <c r="P47" s="129">
        <f t="shared" si="5"/>
        <v>1.0000000000000002</v>
      </c>
      <c r="R47" s="109"/>
      <c r="S47" s="110">
        <v>58</v>
      </c>
      <c r="T47" s="111" t="s">
        <v>23</v>
      </c>
      <c r="U47" s="131">
        <v>-7299.3600000000006</v>
      </c>
      <c r="V47" s="131">
        <v>2493244.8099999996</v>
      </c>
      <c r="W47" s="112">
        <v>1532117.92</v>
      </c>
      <c r="X47" s="112">
        <v>1603496.84</v>
      </c>
      <c r="Y47" s="112">
        <v>1354199.26</v>
      </c>
      <c r="Z47" s="112">
        <v>1190574.04</v>
      </c>
      <c r="AA47" s="112">
        <v>1438517.35</v>
      </c>
      <c r="AB47" s="112">
        <v>1434062.57</v>
      </c>
      <c r="AC47" s="112">
        <v>1495586</v>
      </c>
      <c r="AD47" s="112">
        <v>1551928.6</v>
      </c>
      <c r="AE47" s="112">
        <v>1331763.1100000001</v>
      </c>
      <c r="AF47" s="112">
        <v>1479281.69</v>
      </c>
      <c r="AG47" s="113">
        <f t="shared" si="8"/>
        <v>16897472.829999998</v>
      </c>
      <c r="AJ47" s="103"/>
    </row>
    <row r="48" spans="1:36" customFormat="1" x14ac:dyDescent="0.2">
      <c r="A48" s="104"/>
      <c r="B48" s="105" t="s">
        <v>67</v>
      </c>
      <c r="C48" s="106" t="s">
        <v>24</v>
      </c>
      <c r="D48" s="107">
        <f t="shared" si="10"/>
        <v>-2.1716925654609753E-2</v>
      </c>
      <c r="E48" s="107">
        <f t="shared" si="6"/>
        <v>2.9414374702670287E-2</v>
      </c>
      <c r="F48" s="107">
        <f t="shared" si="6"/>
        <v>8.221875608742242E-2</v>
      </c>
      <c r="G48" s="107">
        <f t="shared" si="6"/>
        <v>4.2475887369796912E-2</v>
      </c>
      <c r="H48" s="107">
        <f t="shared" si="6"/>
        <v>2.575126903193773E-2</v>
      </c>
      <c r="I48" s="107">
        <f t="shared" si="6"/>
        <v>3.1290817279604595E-2</v>
      </c>
      <c r="J48" s="107">
        <f t="shared" si="6"/>
        <v>5.9868161683692071E-2</v>
      </c>
      <c r="K48" s="107">
        <f t="shared" si="6"/>
        <v>2.9124726988464356E-2</v>
      </c>
      <c r="L48" s="107">
        <f t="shared" si="6"/>
        <v>0.46415550534433903</v>
      </c>
      <c r="M48" s="107">
        <f t="shared" si="6"/>
        <v>5.6307867614469174E-2</v>
      </c>
      <c r="N48" s="107">
        <f t="shared" si="6"/>
        <v>0.10795880088328856</v>
      </c>
      <c r="O48" s="107">
        <f t="shared" si="6"/>
        <v>9.3150758668924694E-2</v>
      </c>
      <c r="P48" s="129">
        <f t="shared" si="5"/>
        <v>1</v>
      </c>
      <c r="R48" s="109"/>
      <c r="S48" s="110">
        <v>61</v>
      </c>
      <c r="T48" s="111" t="s">
        <v>24</v>
      </c>
      <c r="U48" s="131">
        <v>-90453.040000000008</v>
      </c>
      <c r="V48" s="131">
        <v>122513.64</v>
      </c>
      <c r="W48" s="112">
        <v>342448.86</v>
      </c>
      <c r="X48" s="112">
        <v>176916.07</v>
      </c>
      <c r="Y48" s="112">
        <v>107256.46</v>
      </c>
      <c r="Z48" s="112">
        <v>130329.2</v>
      </c>
      <c r="AA48" s="112">
        <v>249356.53</v>
      </c>
      <c r="AB48" s="112">
        <v>121307.23</v>
      </c>
      <c r="AC48" s="112">
        <v>1933251.3800000001</v>
      </c>
      <c r="AD48" s="112">
        <v>234527.57</v>
      </c>
      <c r="AE48" s="112">
        <v>449658.57</v>
      </c>
      <c r="AF48" s="112">
        <v>387981.68</v>
      </c>
      <c r="AG48" s="113">
        <f t="shared" si="8"/>
        <v>4165094.15</v>
      </c>
      <c r="AJ48" s="103"/>
    </row>
    <row r="49" spans="1:16384" customFormat="1" x14ac:dyDescent="0.2">
      <c r="A49" s="104"/>
      <c r="B49" s="105" t="s">
        <v>68</v>
      </c>
      <c r="C49" s="106" t="s">
        <v>25</v>
      </c>
      <c r="D49" s="107">
        <f t="shared" si="10"/>
        <v>6.1049685036424661E-2</v>
      </c>
      <c r="E49" s="107">
        <f t="shared" si="6"/>
        <v>9.7324512395280824E-2</v>
      </c>
      <c r="F49" s="107">
        <f t="shared" si="6"/>
        <v>6.7348237323730437E-2</v>
      </c>
      <c r="G49" s="107">
        <f t="shared" si="6"/>
        <v>9.2675154092757214E-2</v>
      </c>
      <c r="H49" s="107">
        <f t="shared" si="6"/>
        <v>7.9120415008464673E-2</v>
      </c>
      <c r="I49" s="107">
        <f t="shared" si="6"/>
        <v>8.3879392395116145E-2</v>
      </c>
      <c r="J49" s="107">
        <f t="shared" si="6"/>
        <v>8.8428461861822807E-2</v>
      </c>
      <c r="K49" s="107">
        <f t="shared" si="6"/>
        <v>7.7277673200989355E-2</v>
      </c>
      <c r="L49" s="107">
        <f t="shared" si="6"/>
        <v>8.5680605714574296E-2</v>
      </c>
      <c r="M49" s="107">
        <f t="shared" si="6"/>
        <v>7.8115765359166228E-2</v>
      </c>
      <c r="N49" s="107">
        <f t="shared" si="6"/>
        <v>9.0657842297925353E-2</v>
      </c>
      <c r="O49" s="107">
        <f t="shared" si="6"/>
        <v>9.8442255313747937E-2</v>
      </c>
      <c r="P49" s="129">
        <f t="shared" si="5"/>
        <v>0.99999999999999989</v>
      </c>
      <c r="R49" s="109"/>
      <c r="S49" s="110">
        <v>64</v>
      </c>
      <c r="T49" s="111" t="s">
        <v>25</v>
      </c>
      <c r="U49" s="112">
        <v>996529.43</v>
      </c>
      <c r="V49" s="112">
        <v>1588652.6</v>
      </c>
      <c r="W49" s="112">
        <v>1099342.29</v>
      </c>
      <c r="X49" s="112">
        <v>1512759.95</v>
      </c>
      <c r="Y49" s="112">
        <v>1291502.52</v>
      </c>
      <c r="Z49" s="112">
        <v>1369184.51</v>
      </c>
      <c r="AA49" s="112">
        <v>1443440.12</v>
      </c>
      <c r="AB49" s="112">
        <v>1261422.98</v>
      </c>
      <c r="AC49" s="112">
        <v>1398586.17</v>
      </c>
      <c r="AD49" s="112">
        <v>1275103.3700000001</v>
      </c>
      <c r="AE49" s="112">
        <v>1479830.86</v>
      </c>
      <c r="AF49" s="112">
        <v>1606897.8</v>
      </c>
      <c r="AG49" s="113">
        <f t="shared" si="8"/>
        <v>16323252.600000001</v>
      </c>
      <c r="AJ49" s="103"/>
    </row>
    <row r="50" spans="1:16384" customFormat="1" x14ac:dyDescent="0.2">
      <c r="A50" s="104"/>
      <c r="B50" s="105" t="s">
        <v>69</v>
      </c>
      <c r="C50" s="106" t="s">
        <v>26</v>
      </c>
      <c r="D50" s="107">
        <f t="shared" si="10"/>
        <v>2.343149759711657E-3</v>
      </c>
      <c r="E50" s="107">
        <f t="shared" si="6"/>
        <v>6.0181332184130978E-2</v>
      </c>
      <c r="F50" s="107">
        <f t="shared" si="6"/>
        <v>6.8164619602573084E-2</v>
      </c>
      <c r="G50" s="107">
        <f t="shared" si="6"/>
        <v>8.4535308003255524E-2</v>
      </c>
      <c r="H50" s="107">
        <f t="shared" si="6"/>
        <v>5.73579685171818E-2</v>
      </c>
      <c r="I50" s="107">
        <f t="shared" si="6"/>
        <v>0.44500284504023002</v>
      </c>
      <c r="J50" s="107">
        <f t="shared" si="6"/>
        <v>4.1498507116027206E-2</v>
      </c>
      <c r="K50" s="107">
        <f t="shared" si="6"/>
        <v>3.2521989173774114E-2</v>
      </c>
      <c r="L50" s="107">
        <f t="shared" si="6"/>
        <v>5.3861799015587158E-2</v>
      </c>
      <c r="M50" s="107">
        <f t="shared" si="6"/>
        <v>4.2192608006215326E-2</v>
      </c>
      <c r="N50" s="107">
        <f t="shared" si="6"/>
        <v>6.8395563439458351E-2</v>
      </c>
      <c r="O50" s="107">
        <f t="shared" si="6"/>
        <v>4.3944310141854827E-2</v>
      </c>
      <c r="P50" s="129">
        <f t="shared" si="5"/>
        <v>1.0000000000000002</v>
      </c>
      <c r="R50" s="109"/>
      <c r="S50" s="110">
        <v>65</v>
      </c>
      <c r="T50" s="111" t="s">
        <v>26</v>
      </c>
      <c r="U50" s="112">
        <v>3378</v>
      </c>
      <c r="V50" s="112">
        <v>86760.37</v>
      </c>
      <c r="W50" s="112">
        <v>98269.47</v>
      </c>
      <c r="X50" s="112">
        <v>121870.26000000001</v>
      </c>
      <c r="Y50" s="112">
        <v>82690.070000000007</v>
      </c>
      <c r="Z50" s="112">
        <v>641538</v>
      </c>
      <c r="AA50" s="112">
        <v>59826.29</v>
      </c>
      <c r="AB50" s="112">
        <v>46885.3</v>
      </c>
      <c r="AC50" s="112">
        <v>77649.820000000007</v>
      </c>
      <c r="AD50" s="112">
        <v>60826.94</v>
      </c>
      <c r="AE50" s="112">
        <v>98602.41</v>
      </c>
      <c r="AF50" s="112">
        <v>63352.28</v>
      </c>
      <c r="AG50" s="113">
        <f t="shared" si="8"/>
        <v>1441649.21</v>
      </c>
      <c r="AJ50" s="103"/>
    </row>
    <row r="51" spans="1:16384" customFormat="1" x14ac:dyDescent="0.2">
      <c r="A51" s="104"/>
      <c r="B51" s="105" t="s">
        <v>70</v>
      </c>
      <c r="C51" s="106" t="s">
        <v>27</v>
      </c>
      <c r="D51" s="107">
        <f t="shared" si="10"/>
        <v>1.3526151859198742E-2</v>
      </c>
      <c r="E51" s="107">
        <f t="shared" si="6"/>
        <v>2.0732248450719339E-2</v>
      </c>
      <c r="F51" s="107">
        <f t="shared" si="6"/>
        <v>9.7057830512154775E-2</v>
      </c>
      <c r="G51" s="107">
        <f t="shared" si="6"/>
        <v>0.10657842412917086</v>
      </c>
      <c r="H51" s="107">
        <f t="shared" si="6"/>
        <v>9.7681555144638985E-2</v>
      </c>
      <c r="I51" s="107">
        <f t="shared" si="6"/>
        <v>9.2127949157060712E-2</v>
      </c>
      <c r="J51" s="107">
        <f t="shared" si="6"/>
        <v>9.7572725041675329E-2</v>
      </c>
      <c r="K51" s="107">
        <f t="shared" si="6"/>
        <v>9.9966281605840757E-2</v>
      </c>
      <c r="L51" s="107">
        <f t="shared" si="6"/>
        <v>9.8555016408222243E-2</v>
      </c>
      <c r="M51" s="107">
        <f t="shared" si="6"/>
        <v>0.10304936693191202</v>
      </c>
      <c r="N51" s="107">
        <f t="shared" si="6"/>
        <v>0.10079269425940643</v>
      </c>
      <c r="O51" s="107">
        <f t="shared" si="6"/>
        <v>7.2359756499999886E-2</v>
      </c>
      <c r="P51" s="129">
        <f t="shared" si="5"/>
        <v>1.0000000000000002</v>
      </c>
      <c r="R51" s="109"/>
      <c r="S51" s="110">
        <v>76</v>
      </c>
      <c r="T51" s="111" t="s">
        <v>27</v>
      </c>
      <c r="U51" s="112">
        <v>2116800.37</v>
      </c>
      <c r="V51" s="112">
        <v>3244531.9</v>
      </c>
      <c r="W51" s="112">
        <v>15189246.26</v>
      </c>
      <c r="X51" s="112">
        <v>16679189.32</v>
      </c>
      <c r="Y51" s="112">
        <v>15286857.210000001</v>
      </c>
      <c r="Z51" s="112">
        <v>14417735.280000001</v>
      </c>
      <c r="AA51" s="112">
        <v>15269825.640000001</v>
      </c>
      <c r="AB51" s="112">
        <v>15644409.74</v>
      </c>
      <c r="AC51" s="112">
        <v>15423551.16</v>
      </c>
      <c r="AD51" s="112">
        <v>16126902.93</v>
      </c>
      <c r="AE51" s="112">
        <v>15773740.73</v>
      </c>
      <c r="AF51" s="112">
        <v>11324075.09</v>
      </c>
      <c r="AG51" s="113">
        <f t="shared" si="8"/>
        <v>156496865.63</v>
      </c>
      <c r="AJ51" s="103"/>
    </row>
    <row r="52" spans="1:16384" customFormat="1" x14ac:dyDescent="0.2">
      <c r="A52" s="104"/>
      <c r="B52" s="105" t="s">
        <v>71</v>
      </c>
      <c r="C52" s="106" t="s">
        <v>28</v>
      </c>
      <c r="D52" s="107">
        <f t="shared" si="10"/>
        <v>0</v>
      </c>
      <c r="E52" s="107">
        <f t="shared" si="6"/>
        <v>0</v>
      </c>
      <c r="F52" s="107">
        <f t="shared" si="6"/>
        <v>0</v>
      </c>
      <c r="G52" s="107">
        <f t="shared" si="6"/>
        <v>0</v>
      </c>
      <c r="H52" s="107">
        <f t="shared" si="6"/>
        <v>0</v>
      </c>
      <c r="I52" s="107">
        <f t="shared" si="6"/>
        <v>0.18669493334657813</v>
      </c>
      <c r="J52" s="107">
        <f t="shared" si="6"/>
        <v>4.4700201223116215E-2</v>
      </c>
      <c r="K52" s="107">
        <f t="shared" si="6"/>
        <v>0</v>
      </c>
      <c r="L52" s="107">
        <f t="shared" si="6"/>
        <v>0</v>
      </c>
      <c r="M52" s="107">
        <f t="shared" si="6"/>
        <v>0</v>
      </c>
      <c r="N52" s="107">
        <f t="shared" si="6"/>
        <v>0</v>
      </c>
      <c r="O52" s="107">
        <f t="shared" si="6"/>
        <v>0.76860486543030559</v>
      </c>
      <c r="P52" s="129">
        <f t="shared" si="5"/>
        <v>1</v>
      </c>
      <c r="R52" s="109"/>
      <c r="S52" s="110">
        <v>77</v>
      </c>
      <c r="T52" s="111" t="s">
        <v>28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359722.22000000003</v>
      </c>
      <c r="AA52" s="112">
        <v>86127.97</v>
      </c>
      <c r="AB52" s="112">
        <v>0</v>
      </c>
      <c r="AC52" s="112">
        <v>0</v>
      </c>
      <c r="AD52" s="112">
        <v>0</v>
      </c>
      <c r="AE52" s="112">
        <v>0</v>
      </c>
      <c r="AF52" s="112">
        <v>1480941.36</v>
      </c>
      <c r="AG52" s="113">
        <f t="shared" si="8"/>
        <v>1926791.5500000003</v>
      </c>
      <c r="AJ52" s="103"/>
    </row>
    <row r="53" spans="1:16384" customFormat="1" ht="13.5" thickBot="1" x14ac:dyDescent="0.25">
      <c r="A53" s="104"/>
      <c r="B53" s="105">
        <v>95</v>
      </c>
      <c r="C53" s="132" t="s">
        <v>29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1</v>
      </c>
      <c r="P53" s="129">
        <f t="shared" si="5"/>
        <v>1</v>
      </c>
      <c r="R53" s="109"/>
      <c r="S53" s="110">
        <v>95</v>
      </c>
      <c r="T53" s="111" t="s">
        <v>29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3">
        <f t="shared" si="8"/>
        <v>0</v>
      </c>
      <c r="AJ53" s="103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38"/>
      <c r="JL53" s="38"/>
      <c r="JM53" s="38"/>
      <c r="JN53" s="38"/>
      <c r="JO53" s="38"/>
      <c r="JP53" s="38"/>
      <c r="JQ53" s="38"/>
      <c r="JR53" s="38"/>
      <c r="JS53" s="38"/>
      <c r="JT53" s="38"/>
      <c r="JU53" s="38"/>
      <c r="JV53" s="38"/>
      <c r="JW53" s="38"/>
      <c r="JX53" s="38"/>
      <c r="JY53" s="38"/>
      <c r="JZ53" s="38"/>
      <c r="KA53" s="38"/>
      <c r="KB53" s="38"/>
      <c r="KC53" s="38"/>
      <c r="KD53" s="38"/>
      <c r="KE53" s="38"/>
      <c r="KF53" s="38"/>
      <c r="KG53" s="38"/>
      <c r="KH53" s="38"/>
      <c r="KI53" s="38"/>
      <c r="KJ53" s="38"/>
      <c r="KK53" s="38"/>
      <c r="KL53" s="38"/>
      <c r="KM53" s="38"/>
      <c r="KN53" s="38"/>
      <c r="KO53" s="38"/>
      <c r="KP53" s="38"/>
      <c r="KQ53" s="38"/>
      <c r="KR53" s="38"/>
      <c r="KS53" s="38"/>
      <c r="KT53" s="38"/>
      <c r="KU53" s="38"/>
      <c r="KV53" s="38"/>
      <c r="KW53" s="38"/>
      <c r="KX53" s="38"/>
      <c r="KY53" s="38"/>
      <c r="KZ53" s="38"/>
      <c r="LA53" s="38"/>
      <c r="LB53" s="38"/>
      <c r="LC53" s="38"/>
      <c r="LD53" s="38"/>
      <c r="LE53" s="38"/>
      <c r="LF53" s="38"/>
      <c r="LG53" s="38"/>
      <c r="LH53" s="38"/>
      <c r="LI53" s="38"/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  <c r="NW53" s="38"/>
      <c r="NX53" s="38"/>
      <c r="NY53" s="38"/>
      <c r="NZ53" s="38"/>
      <c r="OA53" s="38"/>
      <c r="OB53" s="38"/>
      <c r="OC53" s="38"/>
      <c r="OD53" s="38"/>
      <c r="OE53" s="38"/>
      <c r="OF53" s="38"/>
      <c r="OG53" s="38"/>
      <c r="OH53" s="38"/>
      <c r="OI53" s="38"/>
      <c r="OJ53" s="38"/>
      <c r="OK53" s="38"/>
      <c r="OL53" s="38"/>
      <c r="OM53" s="38"/>
      <c r="ON53" s="38"/>
      <c r="OO53" s="38"/>
      <c r="OP53" s="38"/>
      <c r="OQ53" s="38"/>
      <c r="OR53" s="38"/>
      <c r="OS53" s="38"/>
      <c r="OT53" s="38"/>
      <c r="OU53" s="38"/>
      <c r="OV53" s="38"/>
      <c r="OW53" s="38"/>
      <c r="OX53" s="38"/>
      <c r="OY53" s="38"/>
      <c r="OZ53" s="38"/>
      <c r="PA53" s="38"/>
      <c r="PB53" s="38"/>
      <c r="PC53" s="38"/>
      <c r="PD53" s="38"/>
      <c r="PE53" s="38"/>
      <c r="PF53" s="38"/>
      <c r="PG53" s="38"/>
      <c r="PH53" s="38"/>
      <c r="PI53" s="38"/>
      <c r="PJ53" s="38"/>
      <c r="PK53" s="38"/>
      <c r="PL53" s="38"/>
      <c r="PM53" s="38"/>
      <c r="PN53" s="38"/>
      <c r="PO53" s="38"/>
      <c r="PP53" s="38"/>
      <c r="PQ53" s="38"/>
      <c r="PR53" s="38"/>
      <c r="PS53" s="38"/>
      <c r="PT53" s="38"/>
      <c r="PU53" s="38"/>
      <c r="PV53" s="38"/>
      <c r="PW53" s="38"/>
      <c r="PX53" s="38"/>
      <c r="PY53" s="38"/>
      <c r="PZ53" s="38"/>
      <c r="QA53" s="38"/>
      <c r="QB53" s="38"/>
      <c r="QC53" s="38"/>
      <c r="QD53" s="38"/>
      <c r="QE53" s="38"/>
      <c r="QF53" s="38"/>
      <c r="QG53" s="38"/>
      <c r="QH53" s="38"/>
      <c r="QI53" s="38"/>
      <c r="QJ53" s="38"/>
      <c r="QK53" s="38"/>
      <c r="QL53" s="38"/>
      <c r="QM53" s="38"/>
      <c r="QN53" s="38"/>
      <c r="QO53" s="38"/>
      <c r="QP53" s="38"/>
      <c r="QQ53" s="38"/>
      <c r="QR53" s="38"/>
      <c r="QS53" s="38"/>
      <c r="QT53" s="38"/>
      <c r="QU53" s="38"/>
      <c r="QV53" s="38"/>
      <c r="QW53" s="38"/>
      <c r="QX53" s="38"/>
      <c r="QY53" s="38"/>
      <c r="QZ53" s="38"/>
      <c r="RA53" s="38"/>
      <c r="RB53" s="38"/>
      <c r="RC53" s="38"/>
      <c r="RD53" s="38"/>
      <c r="RE53" s="38"/>
      <c r="RF53" s="38"/>
      <c r="RG53" s="38"/>
      <c r="RH53" s="38"/>
      <c r="RI53" s="38"/>
      <c r="RJ53" s="38"/>
      <c r="RK53" s="38"/>
      <c r="RL53" s="38"/>
      <c r="RM53" s="38"/>
      <c r="RN53" s="38"/>
      <c r="RO53" s="38"/>
      <c r="RP53" s="38"/>
      <c r="RQ53" s="38"/>
      <c r="RR53" s="38"/>
      <c r="RS53" s="38"/>
      <c r="RT53" s="38"/>
      <c r="RU53" s="38"/>
      <c r="RV53" s="38"/>
      <c r="RW53" s="38"/>
      <c r="RX53" s="38"/>
      <c r="RY53" s="38"/>
      <c r="RZ53" s="38"/>
      <c r="SA53" s="38"/>
      <c r="SB53" s="38"/>
      <c r="SC53" s="38"/>
      <c r="SD53" s="38"/>
      <c r="SE53" s="38"/>
      <c r="SF53" s="38"/>
      <c r="SG53" s="38"/>
      <c r="SH53" s="38"/>
      <c r="SI53" s="38"/>
      <c r="SJ53" s="38"/>
      <c r="SK53" s="38"/>
      <c r="SL53" s="38"/>
      <c r="SM53" s="38"/>
      <c r="SN53" s="38"/>
      <c r="SO53" s="38"/>
      <c r="SP53" s="38"/>
      <c r="SQ53" s="38"/>
      <c r="SR53" s="38"/>
      <c r="SS53" s="38"/>
      <c r="ST53" s="38"/>
      <c r="SU53" s="38"/>
      <c r="SV53" s="38"/>
      <c r="SW53" s="38"/>
      <c r="SX53" s="38"/>
      <c r="SY53" s="38"/>
      <c r="SZ53" s="38"/>
      <c r="TA53" s="38"/>
      <c r="TB53" s="38"/>
      <c r="TC53" s="38"/>
      <c r="TD53" s="38"/>
      <c r="TE53" s="38"/>
      <c r="TF53" s="38"/>
      <c r="TG53" s="38"/>
      <c r="TH53" s="38"/>
      <c r="TI53" s="38"/>
      <c r="TJ53" s="38"/>
      <c r="TK53" s="38"/>
      <c r="TL53" s="38"/>
      <c r="TM53" s="38"/>
      <c r="TN53" s="38"/>
      <c r="TO53" s="38"/>
      <c r="TP53" s="38"/>
      <c r="TQ53" s="38"/>
      <c r="TR53" s="38"/>
      <c r="TS53" s="38"/>
      <c r="TT53" s="38"/>
      <c r="TU53" s="38"/>
      <c r="TV53" s="38"/>
      <c r="TW53" s="38"/>
      <c r="TX53" s="38"/>
      <c r="TY53" s="38"/>
      <c r="TZ53" s="38"/>
      <c r="UA53" s="38"/>
      <c r="UB53" s="38"/>
      <c r="UC53" s="38"/>
      <c r="UD53" s="38"/>
      <c r="UE53" s="38"/>
      <c r="UF53" s="38"/>
      <c r="UG53" s="38"/>
      <c r="UH53" s="38"/>
      <c r="UI53" s="38"/>
      <c r="UJ53" s="38"/>
      <c r="UK53" s="38"/>
      <c r="UL53" s="38"/>
      <c r="UM53" s="38"/>
      <c r="UN53" s="38"/>
      <c r="UO53" s="38"/>
      <c r="UP53" s="38"/>
      <c r="UQ53" s="38"/>
      <c r="UR53" s="38"/>
      <c r="US53" s="38"/>
      <c r="UT53" s="38"/>
      <c r="UU53" s="38"/>
      <c r="UV53" s="38"/>
      <c r="UW53" s="38"/>
      <c r="UX53" s="38"/>
      <c r="UY53" s="38"/>
      <c r="UZ53" s="38"/>
      <c r="VA53" s="38"/>
      <c r="VB53" s="38"/>
      <c r="VC53" s="38"/>
      <c r="VD53" s="38"/>
      <c r="VE53" s="38"/>
      <c r="VF53" s="38"/>
      <c r="VG53" s="38"/>
      <c r="VH53" s="38"/>
      <c r="VI53" s="38"/>
      <c r="VJ53" s="38"/>
      <c r="VK53" s="38"/>
      <c r="VL53" s="38"/>
      <c r="VM53" s="38"/>
      <c r="VN53" s="38"/>
      <c r="VO53" s="38"/>
      <c r="VP53" s="38"/>
      <c r="VQ53" s="38"/>
      <c r="VR53" s="38"/>
      <c r="VS53" s="38"/>
      <c r="VT53" s="38"/>
      <c r="VU53" s="38"/>
      <c r="VV53" s="38"/>
      <c r="VW53" s="38"/>
      <c r="VX53" s="38"/>
      <c r="VY53" s="38"/>
      <c r="VZ53" s="38"/>
      <c r="WA53" s="38"/>
      <c r="WB53" s="38"/>
      <c r="WC53" s="38"/>
      <c r="WD53" s="38"/>
      <c r="WE53" s="38"/>
      <c r="WF53" s="38"/>
      <c r="WG53" s="38"/>
      <c r="WH53" s="38"/>
      <c r="WI53" s="38"/>
      <c r="WJ53" s="38"/>
      <c r="WK53" s="38"/>
      <c r="WL53" s="38"/>
      <c r="WM53" s="38"/>
      <c r="WN53" s="38"/>
      <c r="WO53" s="38"/>
      <c r="WP53" s="38"/>
      <c r="WQ53" s="38"/>
      <c r="WR53" s="38"/>
      <c r="WS53" s="38"/>
      <c r="WT53" s="38"/>
      <c r="WU53" s="38"/>
      <c r="WV53" s="38"/>
      <c r="WW53" s="38"/>
      <c r="WX53" s="38"/>
      <c r="WY53" s="38"/>
      <c r="WZ53" s="38"/>
      <c r="XA53" s="38"/>
      <c r="XB53" s="38"/>
      <c r="XC53" s="38"/>
      <c r="XD53" s="38"/>
      <c r="XE53" s="38"/>
      <c r="XF53" s="38"/>
      <c r="XG53" s="38"/>
      <c r="XH53" s="38"/>
      <c r="XI53" s="38"/>
      <c r="XJ53" s="38"/>
      <c r="XK53" s="38"/>
      <c r="XL53" s="38"/>
      <c r="XM53" s="38"/>
      <c r="XN53" s="38"/>
      <c r="XO53" s="38"/>
      <c r="XP53" s="38"/>
      <c r="XQ53" s="38"/>
      <c r="XR53" s="38"/>
      <c r="XS53" s="38"/>
      <c r="XT53" s="38"/>
      <c r="XU53" s="38"/>
      <c r="XV53" s="38"/>
      <c r="XW53" s="38"/>
      <c r="XX53" s="38"/>
      <c r="XY53" s="38"/>
      <c r="XZ53" s="38"/>
      <c r="YA53" s="38"/>
      <c r="YB53" s="38"/>
      <c r="YC53" s="38"/>
      <c r="YD53" s="38"/>
      <c r="YE53" s="38"/>
      <c r="YF53" s="38"/>
      <c r="YG53" s="38"/>
      <c r="YH53" s="38"/>
      <c r="YI53" s="38"/>
      <c r="YJ53" s="38"/>
      <c r="YK53" s="38"/>
      <c r="YL53" s="38"/>
      <c r="YM53" s="38"/>
      <c r="YN53" s="38"/>
      <c r="YO53" s="38"/>
      <c r="YP53" s="38"/>
      <c r="YQ53" s="38"/>
      <c r="YR53" s="38"/>
      <c r="YS53" s="38"/>
      <c r="YT53" s="38"/>
      <c r="YU53" s="38"/>
      <c r="YV53" s="38"/>
      <c r="YW53" s="38"/>
      <c r="YX53" s="38"/>
      <c r="YY53" s="38"/>
      <c r="YZ53" s="38"/>
      <c r="ZA53" s="38"/>
      <c r="ZB53" s="38"/>
      <c r="ZC53" s="38"/>
      <c r="ZD53" s="38"/>
      <c r="ZE53" s="38"/>
      <c r="ZF53" s="38"/>
      <c r="ZG53" s="38"/>
      <c r="ZH53" s="38"/>
      <c r="ZI53" s="38"/>
      <c r="ZJ53" s="38"/>
      <c r="ZK53" s="38"/>
      <c r="ZL53" s="38"/>
      <c r="ZM53" s="38"/>
      <c r="ZN53" s="38"/>
      <c r="ZO53" s="38"/>
      <c r="ZP53" s="38"/>
      <c r="ZQ53" s="38"/>
      <c r="ZR53" s="38"/>
      <c r="ZS53" s="38"/>
      <c r="ZT53" s="38"/>
      <c r="ZU53" s="38"/>
      <c r="ZV53" s="38"/>
      <c r="ZW53" s="38"/>
      <c r="ZX53" s="38"/>
      <c r="ZY53" s="38"/>
      <c r="ZZ53" s="38"/>
      <c r="AAA53" s="38"/>
      <c r="AAB53" s="38"/>
      <c r="AAC53" s="38"/>
      <c r="AAD53" s="38"/>
      <c r="AAE53" s="38"/>
      <c r="AAF53" s="38"/>
      <c r="AAG53" s="38"/>
      <c r="AAH53" s="38"/>
      <c r="AAI53" s="38"/>
      <c r="AAJ53" s="38"/>
      <c r="AAK53" s="38"/>
      <c r="AAL53" s="38"/>
      <c r="AAM53" s="38"/>
      <c r="AAN53" s="38"/>
      <c r="AAO53" s="38"/>
      <c r="AAP53" s="38"/>
      <c r="AAQ53" s="38"/>
      <c r="AAR53" s="38"/>
      <c r="AAS53" s="38"/>
      <c r="AAT53" s="38"/>
      <c r="AAU53" s="38"/>
      <c r="AAV53" s="38"/>
      <c r="AAW53" s="38"/>
      <c r="AAX53" s="38"/>
      <c r="AAY53" s="38"/>
      <c r="AAZ53" s="38"/>
      <c r="ABA53" s="38"/>
      <c r="ABB53" s="38"/>
      <c r="ABC53" s="38"/>
      <c r="ABD53" s="38"/>
      <c r="ABE53" s="38"/>
      <c r="ABF53" s="38"/>
      <c r="ABG53" s="38"/>
      <c r="ABH53" s="38"/>
      <c r="ABI53" s="38"/>
      <c r="ABJ53" s="38"/>
      <c r="ABK53" s="38"/>
      <c r="ABL53" s="38"/>
      <c r="ABM53" s="38"/>
      <c r="ABN53" s="38"/>
      <c r="ABO53" s="38"/>
      <c r="ABP53" s="38"/>
      <c r="ABQ53" s="38"/>
      <c r="ABR53" s="38"/>
      <c r="ABS53" s="38"/>
      <c r="ABT53" s="38"/>
      <c r="ABU53" s="38"/>
      <c r="ABV53" s="38"/>
      <c r="ABW53" s="38"/>
      <c r="ABX53" s="38"/>
      <c r="ABY53" s="38"/>
      <c r="ABZ53" s="38"/>
      <c r="ACA53" s="38"/>
      <c r="ACB53" s="38"/>
      <c r="ACC53" s="38"/>
      <c r="ACD53" s="38"/>
      <c r="ACE53" s="38"/>
      <c r="ACF53" s="38"/>
      <c r="ACG53" s="38"/>
      <c r="ACH53" s="38"/>
      <c r="ACI53" s="38"/>
      <c r="ACJ53" s="38"/>
      <c r="ACK53" s="38"/>
      <c r="ACL53" s="38"/>
      <c r="ACM53" s="38"/>
      <c r="ACN53" s="38"/>
      <c r="ACO53" s="38"/>
      <c r="ACP53" s="38"/>
      <c r="ACQ53" s="38"/>
      <c r="ACR53" s="38"/>
      <c r="ACS53" s="38"/>
      <c r="ACT53" s="38"/>
      <c r="ACU53" s="38"/>
      <c r="ACV53" s="38"/>
      <c r="ACW53" s="38"/>
      <c r="ACX53" s="38"/>
      <c r="ACY53" s="38"/>
      <c r="ACZ53" s="38"/>
      <c r="ADA53" s="38"/>
      <c r="ADB53" s="38"/>
      <c r="ADC53" s="38"/>
      <c r="ADD53" s="38"/>
      <c r="ADE53" s="38"/>
      <c r="ADF53" s="38"/>
      <c r="ADG53" s="38"/>
      <c r="ADH53" s="38"/>
      <c r="ADI53" s="38"/>
      <c r="ADJ53" s="38"/>
      <c r="ADK53" s="38"/>
      <c r="ADL53" s="38"/>
      <c r="ADM53" s="38"/>
      <c r="ADN53" s="38"/>
      <c r="ADO53" s="38"/>
      <c r="ADP53" s="38"/>
      <c r="ADQ53" s="38"/>
      <c r="ADR53" s="38"/>
      <c r="ADS53" s="38"/>
      <c r="ADT53" s="38"/>
      <c r="ADU53" s="38"/>
      <c r="ADV53" s="38"/>
      <c r="ADW53" s="38"/>
      <c r="ADX53" s="38"/>
      <c r="ADY53" s="38"/>
      <c r="ADZ53" s="38"/>
      <c r="AEA53" s="38"/>
      <c r="AEB53" s="38"/>
      <c r="AEC53" s="38"/>
      <c r="AED53" s="38"/>
      <c r="AEE53" s="38"/>
      <c r="AEF53" s="38"/>
      <c r="AEG53" s="38"/>
      <c r="AEH53" s="38"/>
      <c r="AEI53" s="38"/>
      <c r="AEJ53" s="38"/>
      <c r="AEK53" s="38"/>
      <c r="AEL53" s="38"/>
      <c r="AEM53" s="38"/>
      <c r="AEN53" s="38"/>
      <c r="AEO53" s="38"/>
      <c r="AEP53" s="38"/>
      <c r="AEQ53" s="38"/>
      <c r="AER53" s="38"/>
      <c r="AES53" s="38"/>
      <c r="AET53" s="38"/>
      <c r="AEU53" s="38"/>
      <c r="AEV53" s="38"/>
      <c r="AEW53" s="38"/>
      <c r="AEX53" s="38"/>
      <c r="AEY53" s="38"/>
      <c r="AEZ53" s="38"/>
      <c r="AFA53" s="38"/>
      <c r="AFB53" s="38"/>
      <c r="AFC53" s="38"/>
      <c r="AFD53" s="38"/>
      <c r="AFE53" s="38"/>
      <c r="AFF53" s="38"/>
      <c r="AFG53" s="38"/>
      <c r="AFH53" s="38"/>
      <c r="AFI53" s="38"/>
      <c r="AFJ53" s="38"/>
      <c r="AFK53" s="38"/>
      <c r="AFL53" s="38"/>
      <c r="AFM53" s="38"/>
      <c r="AFN53" s="38"/>
      <c r="AFO53" s="38"/>
      <c r="AFP53" s="38"/>
      <c r="AFQ53" s="38"/>
      <c r="AFR53" s="38"/>
      <c r="AFS53" s="38"/>
      <c r="AFT53" s="38"/>
      <c r="AFU53" s="38"/>
      <c r="AFV53" s="38"/>
      <c r="AFW53" s="38"/>
      <c r="AFX53" s="38"/>
      <c r="AFY53" s="38"/>
      <c r="AFZ53" s="38"/>
      <c r="AGA53" s="38"/>
      <c r="AGB53" s="38"/>
      <c r="AGC53" s="38"/>
      <c r="AGD53" s="38"/>
      <c r="AGE53" s="38"/>
      <c r="AGF53" s="38"/>
      <c r="AGG53" s="38"/>
      <c r="AGH53" s="38"/>
      <c r="AGI53" s="38"/>
      <c r="AGJ53" s="38"/>
      <c r="AGK53" s="38"/>
      <c r="AGL53" s="38"/>
      <c r="AGM53" s="38"/>
      <c r="AGN53" s="38"/>
      <c r="AGO53" s="38"/>
      <c r="AGP53" s="38"/>
      <c r="AGQ53" s="38"/>
      <c r="AGR53" s="38"/>
      <c r="AGS53" s="38"/>
      <c r="AGT53" s="38"/>
      <c r="AGU53" s="38"/>
      <c r="AGV53" s="38"/>
      <c r="AGW53" s="38"/>
      <c r="AGX53" s="38"/>
      <c r="AGY53" s="38"/>
      <c r="AGZ53" s="38"/>
      <c r="AHA53" s="38"/>
      <c r="AHB53" s="38"/>
      <c r="AHC53" s="38"/>
      <c r="AHD53" s="38"/>
      <c r="AHE53" s="38"/>
      <c r="AHF53" s="38"/>
      <c r="AHG53" s="38"/>
      <c r="AHH53" s="38"/>
      <c r="AHI53" s="38"/>
      <c r="AHJ53" s="38"/>
      <c r="AHK53" s="38"/>
      <c r="AHL53" s="38"/>
      <c r="AHM53" s="38"/>
      <c r="AHN53" s="38"/>
      <c r="AHO53" s="38"/>
      <c r="AHP53" s="38"/>
      <c r="AHQ53" s="38"/>
      <c r="AHR53" s="38"/>
      <c r="AHS53" s="38"/>
      <c r="AHT53" s="38"/>
      <c r="AHU53" s="38"/>
      <c r="AHV53" s="38"/>
      <c r="AHW53" s="38"/>
      <c r="AHX53" s="38"/>
      <c r="AHY53" s="38"/>
      <c r="AHZ53" s="38"/>
      <c r="AIA53" s="38"/>
      <c r="AIB53" s="38"/>
      <c r="AIC53" s="38"/>
      <c r="AID53" s="38"/>
      <c r="AIE53" s="38"/>
      <c r="AIF53" s="38"/>
      <c r="AIG53" s="38"/>
      <c r="AIH53" s="38"/>
      <c r="AII53" s="38"/>
      <c r="AIJ53" s="38"/>
      <c r="AIK53" s="38"/>
      <c r="AIL53" s="38"/>
      <c r="AIM53" s="38"/>
      <c r="AIN53" s="38"/>
      <c r="AIO53" s="38"/>
      <c r="AIP53" s="38"/>
      <c r="AIQ53" s="38"/>
      <c r="AIR53" s="38"/>
      <c r="AIS53" s="38"/>
      <c r="AIT53" s="38"/>
      <c r="AIU53" s="38"/>
      <c r="AIV53" s="38"/>
      <c r="AIW53" s="38"/>
      <c r="AIX53" s="38"/>
      <c r="AIY53" s="38"/>
      <c r="AIZ53" s="38"/>
      <c r="AJA53" s="38"/>
      <c r="AJB53" s="38"/>
      <c r="AJC53" s="38"/>
      <c r="AJD53" s="38"/>
      <c r="AJE53" s="38"/>
      <c r="AJF53" s="38"/>
      <c r="AJG53" s="38"/>
      <c r="AJH53" s="38"/>
      <c r="AJI53" s="38"/>
      <c r="AJJ53" s="38"/>
      <c r="AJK53" s="38"/>
      <c r="AJL53" s="38"/>
      <c r="AJM53" s="38"/>
      <c r="AJN53" s="38"/>
      <c r="AJO53" s="38"/>
      <c r="AJP53" s="38"/>
      <c r="AJQ53" s="38"/>
      <c r="AJR53" s="38"/>
      <c r="AJS53" s="38"/>
      <c r="AJT53" s="38"/>
      <c r="AJU53" s="38"/>
      <c r="AJV53" s="38"/>
      <c r="AJW53" s="38"/>
      <c r="AJX53" s="38"/>
      <c r="AJY53" s="38"/>
      <c r="AJZ53" s="38"/>
      <c r="AKA53" s="38"/>
      <c r="AKB53" s="38"/>
      <c r="AKC53" s="38"/>
      <c r="AKD53" s="38"/>
      <c r="AKE53" s="38"/>
      <c r="AKF53" s="38"/>
      <c r="AKG53" s="38"/>
      <c r="AKH53" s="38"/>
      <c r="AKI53" s="38"/>
      <c r="AKJ53" s="38"/>
      <c r="AKK53" s="38"/>
      <c r="AKL53" s="38"/>
      <c r="AKM53" s="38"/>
      <c r="AKN53" s="38"/>
      <c r="AKO53" s="38"/>
      <c r="AKP53" s="38"/>
      <c r="AKQ53" s="38"/>
      <c r="AKR53" s="38"/>
      <c r="AKS53" s="38"/>
      <c r="AKT53" s="38"/>
      <c r="AKU53" s="38"/>
      <c r="AKV53" s="38"/>
      <c r="AKW53" s="38"/>
      <c r="AKX53" s="38"/>
      <c r="AKY53" s="38"/>
      <c r="AKZ53" s="38"/>
      <c r="ALA53" s="38"/>
      <c r="ALB53" s="38"/>
      <c r="ALC53" s="38"/>
      <c r="ALD53" s="38"/>
      <c r="ALE53" s="38"/>
      <c r="ALF53" s="38"/>
      <c r="ALG53" s="38"/>
      <c r="ALH53" s="38"/>
      <c r="ALI53" s="38"/>
      <c r="ALJ53" s="38"/>
      <c r="ALK53" s="38"/>
      <c r="ALL53" s="38"/>
      <c r="ALM53" s="38"/>
      <c r="ALN53" s="38"/>
      <c r="ALO53" s="38"/>
      <c r="ALP53" s="38"/>
      <c r="ALQ53" s="38"/>
      <c r="ALR53" s="38"/>
      <c r="ALS53" s="38"/>
      <c r="ALT53" s="38"/>
      <c r="ALU53" s="38"/>
      <c r="ALV53" s="38"/>
      <c r="ALW53" s="38"/>
      <c r="ALX53" s="38"/>
      <c r="ALY53" s="38"/>
      <c r="ALZ53" s="38"/>
      <c r="AMA53" s="38"/>
      <c r="AMB53" s="38"/>
      <c r="AMC53" s="38"/>
      <c r="AMD53" s="38"/>
      <c r="AME53" s="38"/>
      <c r="AMF53" s="38"/>
      <c r="AMG53" s="38"/>
      <c r="AMH53" s="38"/>
      <c r="AMI53" s="38"/>
      <c r="AMJ53" s="38"/>
      <c r="AMK53" s="38"/>
      <c r="AML53" s="38"/>
      <c r="AMM53" s="38"/>
      <c r="AMN53" s="38"/>
      <c r="AMO53" s="38"/>
      <c r="AMP53" s="38"/>
      <c r="AMQ53" s="38"/>
      <c r="AMR53" s="38"/>
      <c r="AMS53" s="38"/>
      <c r="AMT53" s="38"/>
      <c r="AMU53" s="38"/>
      <c r="AMV53" s="38"/>
      <c r="AMW53" s="38"/>
      <c r="AMX53" s="38"/>
      <c r="AMY53" s="38"/>
      <c r="AMZ53" s="38"/>
      <c r="ANA53" s="38"/>
      <c r="ANB53" s="38"/>
      <c r="ANC53" s="38"/>
      <c r="AND53" s="38"/>
      <c r="ANE53" s="38"/>
      <c r="ANF53" s="38"/>
      <c r="ANG53" s="38"/>
      <c r="ANH53" s="38"/>
      <c r="ANI53" s="38"/>
      <c r="ANJ53" s="38"/>
      <c r="ANK53" s="38"/>
      <c r="ANL53" s="38"/>
      <c r="ANM53" s="38"/>
      <c r="ANN53" s="38"/>
      <c r="ANO53" s="38"/>
      <c r="ANP53" s="38"/>
      <c r="ANQ53" s="38"/>
      <c r="ANR53" s="38"/>
      <c r="ANS53" s="38"/>
      <c r="ANT53" s="38"/>
      <c r="ANU53" s="38"/>
      <c r="ANV53" s="38"/>
      <c r="ANW53" s="38"/>
      <c r="ANX53" s="38"/>
      <c r="ANY53" s="38"/>
      <c r="ANZ53" s="38"/>
      <c r="AOA53" s="38"/>
      <c r="AOB53" s="38"/>
      <c r="AOC53" s="38"/>
      <c r="AOD53" s="38"/>
      <c r="AOE53" s="38"/>
      <c r="AOF53" s="38"/>
      <c r="AOG53" s="38"/>
      <c r="AOH53" s="38"/>
      <c r="AOI53" s="38"/>
      <c r="AOJ53" s="38"/>
      <c r="AOK53" s="38"/>
      <c r="AOL53" s="38"/>
      <c r="AOM53" s="38"/>
      <c r="AON53" s="38"/>
      <c r="AOO53" s="38"/>
      <c r="AOP53" s="38"/>
      <c r="AOQ53" s="38"/>
      <c r="AOR53" s="38"/>
      <c r="AOS53" s="38"/>
      <c r="AOT53" s="38"/>
      <c r="AOU53" s="38"/>
      <c r="AOV53" s="38"/>
      <c r="AOW53" s="38"/>
      <c r="AOX53" s="38"/>
      <c r="AOY53" s="38"/>
      <c r="AOZ53" s="38"/>
      <c r="APA53" s="38"/>
      <c r="APB53" s="38"/>
      <c r="APC53" s="38"/>
      <c r="APD53" s="38"/>
      <c r="APE53" s="38"/>
      <c r="APF53" s="38"/>
      <c r="APG53" s="38"/>
      <c r="APH53" s="38"/>
      <c r="API53" s="38"/>
      <c r="APJ53" s="38"/>
      <c r="APK53" s="38"/>
      <c r="APL53" s="38"/>
      <c r="APM53" s="38"/>
      <c r="APN53" s="38"/>
      <c r="APO53" s="38"/>
      <c r="APP53" s="38"/>
      <c r="APQ53" s="38"/>
      <c r="APR53" s="38"/>
      <c r="APS53" s="38"/>
      <c r="APT53" s="38"/>
      <c r="APU53" s="38"/>
      <c r="APV53" s="38"/>
      <c r="APW53" s="38"/>
      <c r="APX53" s="38"/>
      <c r="APY53" s="38"/>
      <c r="APZ53" s="38"/>
      <c r="AQA53" s="38"/>
      <c r="AQB53" s="38"/>
      <c r="AQC53" s="38"/>
      <c r="AQD53" s="38"/>
      <c r="AQE53" s="38"/>
      <c r="AQF53" s="38"/>
      <c r="AQG53" s="38"/>
      <c r="AQH53" s="38"/>
      <c r="AQI53" s="38"/>
      <c r="AQJ53" s="38"/>
      <c r="AQK53" s="38"/>
      <c r="AQL53" s="38"/>
      <c r="AQM53" s="38"/>
      <c r="AQN53" s="38"/>
      <c r="AQO53" s="38"/>
      <c r="AQP53" s="38"/>
      <c r="AQQ53" s="38"/>
      <c r="AQR53" s="38"/>
      <c r="AQS53" s="38"/>
      <c r="AQT53" s="38"/>
      <c r="AQU53" s="38"/>
      <c r="AQV53" s="38"/>
      <c r="AQW53" s="38"/>
      <c r="AQX53" s="38"/>
      <c r="AQY53" s="38"/>
      <c r="AQZ53" s="38"/>
      <c r="ARA53" s="38"/>
      <c r="ARB53" s="38"/>
      <c r="ARC53" s="38"/>
      <c r="ARD53" s="38"/>
      <c r="ARE53" s="38"/>
      <c r="ARF53" s="38"/>
      <c r="ARG53" s="38"/>
      <c r="ARH53" s="38"/>
      <c r="ARI53" s="38"/>
      <c r="ARJ53" s="38"/>
      <c r="ARK53" s="38"/>
      <c r="ARL53" s="38"/>
      <c r="ARM53" s="38"/>
      <c r="ARN53" s="38"/>
      <c r="ARO53" s="38"/>
      <c r="ARP53" s="38"/>
      <c r="ARQ53" s="38"/>
      <c r="ARR53" s="38"/>
      <c r="ARS53" s="38"/>
      <c r="ART53" s="38"/>
      <c r="ARU53" s="38"/>
      <c r="ARV53" s="38"/>
      <c r="ARW53" s="38"/>
      <c r="ARX53" s="38"/>
      <c r="ARY53" s="38"/>
      <c r="ARZ53" s="38"/>
      <c r="ASA53" s="38"/>
      <c r="ASB53" s="38"/>
      <c r="ASC53" s="38"/>
      <c r="ASD53" s="38"/>
      <c r="ASE53" s="38"/>
      <c r="ASF53" s="38"/>
      <c r="ASG53" s="38"/>
      <c r="ASH53" s="38"/>
      <c r="ASI53" s="38"/>
      <c r="ASJ53" s="38"/>
      <c r="ASK53" s="38"/>
      <c r="ASL53" s="38"/>
      <c r="ASM53" s="38"/>
      <c r="ASN53" s="38"/>
      <c r="ASO53" s="38"/>
      <c r="ASP53" s="38"/>
      <c r="ASQ53" s="38"/>
      <c r="ASR53" s="38"/>
      <c r="ASS53" s="38"/>
      <c r="AST53" s="38"/>
      <c r="ASU53" s="38"/>
      <c r="ASV53" s="38"/>
      <c r="ASW53" s="38"/>
      <c r="ASX53" s="38"/>
      <c r="ASY53" s="38"/>
      <c r="ASZ53" s="38"/>
      <c r="ATA53" s="38"/>
      <c r="ATB53" s="38"/>
      <c r="ATC53" s="38"/>
      <c r="ATD53" s="38"/>
      <c r="ATE53" s="38"/>
      <c r="ATF53" s="38"/>
      <c r="ATG53" s="38"/>
      <c r="ATH53" s="38"/>
      <c r="ATI53" s="38"/>
      <c r="ATJ53" s="38"/>
      <c r="ATK53" s="38"/>
      <c r="ATL53" s="38"/>
      <c r="ATM53" s="38"/>
      <c r="ATN53" s="38"/>
      <c r="ATO53" s="38"/>
      <c r="ATP53" s="38"/>
      <c r="ATQ53" s="38"/>
      <c r="ATR53" s="38"/>
      <c r="ATS53" s="38"/>
      <c r="ATT53" s="38"/>
      <c r="ATU53" s="38"/>
      <c r="ATV53" s="38"/>
      <c r="ATW53" s="38"/>
      <c r="ATX53" s="38"/>
      <c r="ATY53" s="38"/>
      <c r="ATZ53" s="38"/>
      <c r="AUA53" s="38"/>
      <c r="AUB53" s="38"/>
      <c r="AUC53" s="38"/>
      <c r="AUD53" s="38"/>
      <c r="AUE53" s="38"/>
      <c r="AUF53" s="38"/>
      <c r="AUG53" s="38"/>
      <c r="AUH53" s="38"/>
      <c r="AUI53" s="38"/>
      <c r="AUJ53" s="38"/>
      <c r="AUK53" s="38"/>
      <c r="AUL53" s="38"/>
      <c r="AUM53" s="38"/>
      <c r="AUN53" s="38"/>
      <c r="AUO53" s="38"/>
      <c r="AUP53" s="38"/>
      <c r="AUQ53" s="38"/>
      <c r="AUR53" s="38"/>
      <c r="AUS53" s="38"/>
      <c r="AUT53" s="38"/>
      <c r="AUU53" s="38"/>
      <c r="AUV53" s="38"/>
      <c r="AUW53" s="38"/>
      <c r="AUX53" s="38"/>
      <c r="AUY53" s="38"/>
      <c r="AUZ53" s="38"/>
      <c r="AVA53" s="38"/>
      <c r="AVB53" s="38"/>
      <c r="AVC53" s="38"/>
      <c r="AVD53" s="38"/>
      <c r="AVE53" s="38"/>
      <c r="AVF53" s="38"/>
      <c r="AVG53" s="38"/>
      <c r="AVH53" s="38"/>
      <c r="AVI53" s="38"/>
      <c r="AVJ53" s="38"/>
      <c r="AVK53" s="38"/>
      <c r="AVL53" s="38"/>
      <c r="AVM53" s="38"/>
      <c r="AVN53" s="38"/>
      <c r="AVO53" s="38"/>
      <c r="AVP53" s="38"/>
      <c r="AVQ53" s="38"/>
      <c r="AVR53" s="38"/>
      <c r="AVS53" s="38"/>
      <c r="AVT53" s="38"/>
      <c r="AVU53" s="38"/>
      <c r="AVV53" s="38"/>
      <c r="AVW53" s="38"/>
      <c r="AVX53" s="38"/>
      <c r="AVY53" s="38"/>
      <c r="AVZ53" s="38"/>
      <c r="AWA53" s="38"/>
      <c r="AWB53" s="38"/>
      <c r="AWC53" s="38"/>
      <c r="AWD53" s="38"/>
      <c r="AWE53" s="38"/>
      <c r="AWF53" s="38"/>
      <c r="AWG53" s="38"/>
      <c r="AWH53" s="38"/>
      <c r="AWI53" s="38"/>
      <c r="AWJ53" s="38"/>
      <c r="AWK53" s="38"/>
      <c r="AWL53" s="38"/>
      <c r="AWM53" s="38"/>
      <c r="AWN53" s="38"/>
      <c r="AWO53" s="38"/>
      <c r="AWP53" s="38"/>
      <c r="AWQ53" s="38"/>
      <c r="AWR53" s="38"/>
      <c r="AWS53" s="38"/>
      <c r="AWT53" s="38"/>
      <c r="AWU53" s="38"/>
      <c r="AWV53" s="38"/>
      <c r="AWW53" s="38"/>
      <c r="AWX53" s="38"/>
      <c r="AWY53" s="38"/>
      <c r="AWZ53" s="38"/>
      <c r="AXA53" s="38"/>
      <c r="AXB53" s="38"/>
      <c r="AXC53" s="38"/>
      <c r="AXD53" s="38"/>
      <c r="AXE53" s="38"/>
      <c r="AXF53" s="38"/>
      <c r="AXG53" s="38"/>
      <c r="AXH53" s="38"/>
      <c r="AXI53" s="38"/>
      <c r="AXJ53" s="38"/>
      <c r="AXK53" s="38"/>
      <c r="AXL53" s="38"/>
      <c r="AXM53" s="38"/>
      <c r="AXN53" s="38"/>
      <c r="AXO53" s="38"/>
      <c r="AXP53" s="38"/>
      <c r="AXQ53" s="38"/>
      <c r="AXR53" s="38"/>
      <c r="AXS53" s="38"/>
      <c r="AXT53" s="38"/>
      <c r="AXU53" s="38"/>
      <c r="AXV53" s="38"/>
      <c r="AXW53" s="38"/>
      <c r="AXX53" s="38"/>
      <c r="AXY53" s="38"/>
      <c r="AXZ53" s="38"/>
      <c r="AYA53" s="38"/>
      <c r="AYB53" s="38"/>
      <c r="AYC53" s="38"/>
      <c r="AYD53" s="38"/>
      <c r="AYE53" s="38"/>
      <c r="AYF53" s="38"/>
      <c r="AYG53" s="38"/>
      <c r="AYH53" s="38"/>
      <c r="AYI53" s="38"/>
      <c r="AYJ53" s="38"/>
      <c r="AYK53" s="38"/>
      <c r="AYL53" s="38"/>
      <c r="AYM53" s="38"/>
      <c r="AYN53" s="38"/>
      <c r="AYO53" s="38"/>
      <c r="AYP53" s="38"/>
      <c r="AYQ53" s="38"/>
      <c r="AYR53" s="38"/>
      <c r="AYS53" s="38"/>
      <c r="AYT53" s="38"/>
      <c r="AYU53" s="38"/>
      <c r="AYV53" s="38"/>
      <c r="AYW53" s="38"/>
      <c r="AYX53" s="38"/>
      <c r="AYY53" s="38"/>
      <c r="AYZ53" s="38"/>
      <c r="AZA53" s="38"/>
      <c r="AZB53" s="38"/>
      <c r="AZC53" s="38"/>
      <c r="AZD53" s="38"/>
      <c r="AZE53" s="38"/>
      <c r="AZF53" s="38"/>
      <c r="AZG53" s="38"/>
      <c r="AZH53" s="38"/>
      <c r="AZI53" s="38"/>
      <c r="AZJ53" s="38"/>
      <c r="AZK53" s="38"/>
      <c r="AZL53" s="38"/>
      <c r="AZM53" s="38"/>
      <c r="AZN53" s="38"/>
      <c r="AZO53" s="38"/>
      <c r="AZP53" s="38"/>
      <c r="AZQ53" s="38"/>
      <c r="AZR53" s="38"/>
      <c r="AZS53" s="38"/>
      <c r="AZT53" s="38"/>
      <c r="AZU53" s="38"/>
      <c r="AZV53" s="38"/>
      <c r="AZW53" s="38"/>
      <c r="AZX53" s="38"/>
      <c r="AZY53" s="38"/>
      <c r="AZZ53" s="38"/>
      <c r="BAA53" s="38"/>
      <c r="BAB53" s="38"/>
      <c r="BAC53" s="38"/>
      <c r="BAD53" s="38"/>
      <c r="BAE53" s="38"/>
      <c r="BAF53" s="38"/>
      <c r="BAG53" s="38"/>
      <c r="BAH53" s="38"/>
      <c r="BAI53" s="38"/>
      <c r="BAJ53" s="38"/>
      <c r="BAK53" s="38"/>
      <c r="BAL53" s="38"/>
      <c r="BAM53" s="38"/>
      <c r="BAN53" s="38"/>
      <c r="BAO53" s="38"/>
      <c r="BAP53" s="38"/>
      <c r="BAQ53" s="38"/>
      <c r="BAR53" s="38"/>
      <c r="BAS53" s="38"/>
      <c r="BAT53" s="38"/>
      <c r="BAU53" s="38"/>
      <c r="BAV53" s="38"/>
      <c r="BAW53" s="38"/>
      <c r="BAX53" s="38"/>
      <c r="BAY53" s="38"/>
      <c r="BAZ53" s="38"/>
      <c r="BBA53" s="38"/>
      <c r="BBB53" s="38"/>
      <c r="BBC53" s="38"/>
      <c r="BBD53" s="38"/>
      <c r="BBE53" s="38"/>
      <c r="BBF53" s="38"/>
      <c r="BBG53" s="38"/>
      <c r="BBH53" s="38"/>
      <c r="BBI53" s="38"/>
      <c r="BBJ53" s="38"/>
      <c r="BBK53" s="38"/>
      <c r="BBL53" s="38"/>
      <c r="BBM53" s="38"/>
      <c r="BBN53" s="38"/>
      <c r="BBO53" s="38"/>
      <c r="BBP53" s="38"/>
      <c r="BBQ53" s="38"/>
      <c r="BBR53" s="38"/>
      <c r="BBS53" s="38"/>
      <c r="BBT53" s="38"/>
      <c r="BBU53" s="38"/>
      <c r="BBV53" s="38"/>
      <c r="BBW53" s="38"/>
      <c r="BBX53" s="38"/>
      <c r="BBY53" s="38"/>
      <c r="BBZ53" s="38"/>
      <c r="BCA53" s="38"/>
      <c r="BCB53" s="38"/>
      <c r="BCC53" s="38"/>
      <c r="BCD53" s="38"/>
      <c r="BCE53" s="38"/>
      <c r="BCF53" s="38"/>
      <c r="BCG53" s="38"/>
      <c r="BCH53" s="38"/>
      <c r="BCI53" s="38"/>
      <c r="BCJ53" s="38"/>
      <c r="BCK53" s="38"/>
      <c r="BCL53" s="38"/>
      <c r="BCM53" s="38"/>
      <c r="BCN53" s="38"/>
      <c r="BCO53" s="38"/>
      <c r="BCP53" s="38"/>
      <c r="BCQ53" s="38"/>
      <c r="BCR53" s="38"/>
      <c r="BCS53" s="38"/>
      <c r="BCT53" s="38"/>
      <c r="BCU53" s="38"/>
      <c r="BCV53" s="38"/>
      <c r="BCW53" s="38"/>
      <c r="BCX53" s="38"/>
      <c r="BCY53" s="38"/>
      <c r="BCZ53" s="38"/>
      <c r="BDA53" s="38"/>
      <c r="BDB53" s="38"/>
      <c r="BDC53" s="38"/>
      <c r="BDD53" s="38"/>
      <c r="BDE53" s="38"/>
      <c r="BDF53" s="38"/>
      <c r="BDG53" s="38"/>
      <c r="BDH53" s="38"/>
      <c r="BDI53" s="38"/>
      <c r="BDJ53" s="38"/>
      <c r="BDK53" s="38"/>
      <c r="BDL53" s="38"/>
      <c r="BDM53" s="38"/>
      <c r="BDN53" s="38"/>
      <c r="BDO53" s="38"/>
      <c r="BDP53" s="38"/>
      <c r="BDQ53" s="38"/>
      <c r="BDR53" s="38"/>
      <c r="BDS53" s="38"/>
      <c r="BDT53" s="38"/>
      <c r="BDU53" s="38"/>
      <c r="BDV53" s="38"/>
      <c r="BDW53" s="38"/>
      <c r="BDX53" s="38"/>
      <c r="BDY53" s="38"/>
      <c r="BDZ53" s="38"/>
      <c r="BEA53" s="38"/>
      <c r="BEB53" s="38"/>
      <c r="BEC53" s="38"/>
      <c r="BED53" s="38"/>
      <c r="BEE53" s="38"/>
      <c r="BEF53" s="38"/>
      <c r="BEG53" s="38"/>
      <c r="BEH53" s="38"/>
      <c r="BEI53" s="38"/>
      <c r="BEJ53" s="38"/>
      <c r="BEK53" s="38"/>
      <c r="BEL53" s="38"/>
      <c r="BEM53" s="38"/>
      <c r="BEN53" s="38"/>
      <c r="BEO53" s="38"/>
      <c r="BEP53" s="38"/>
      <c r="BEQ53" s="38"/>
      <c r="BER53" s="38"/>
      <c r="BES53" s="38"/>
      <c r="BET53" s="38"/>
      <c r="BEU53" s="38"/>
      <c r="BEV53" s="38"/>
      <c r="BEW53" s="38"/>
      <c r="BEX53" s="38"/>
      <c r="BEY53" s="38"/>
      <c r="BEZ53" s="38"/>
      <c r="BFA53" s="38"/>
      <c r="BFB53" s="38"/>
      <c r="BFC53" s="38"/>
      <c r="BFD53" s="38"/>
      <c r="BFE53" s="38"/>
      <c r="BFF53" s="38"/>
      <c r="BFG53" s="38"/>
      <c r="BFH53" s="38"/>
      <c r="BFI53" s="38"/>
      <c r="BFJ53" s="38"/>
      <c r="BFK53" s="38"/>
      <c r="BFL53" s="38"/>
      <c r="BFM53" s="38"/>
      <c r="BFN53" s="38"/>
      <c r="BFO53" s="38"/>
      <c r="BFP53" s="38"/>
      <c r="BFQ53" s="38"/>
      <c r="BFR53" s="38"/>
      <c r="BFS53" s="38"/>
      <c r="BFT53" s="38"/>
      <c r="BFU53" s="38"/>
      <c r="BFV53" s="38"/>
      <c r="BFW53" s="38"/>
      <c r="BFX53" s="38"/>
      <c r="BFY53" s="38"/>
      <c r="BFZ53" s="38"/>
      <c r="BGA53" s="38"/>
      <c r="BGB53" s="38"/>
      <c r="BGC53" s="38"/>
      <c r="BGD53" s="38"/>
      <c r="BGE53" s="38"/>
      <c r="BGF53" s="38"/>
      <c r="BGG53" s="38"/>
      <c r="BGH53" s="38"/>
      <c r="BGI53" s="38"/>
      <c r="BGJ53" s="38"/>
      <c r="BGK53" s="38"/>
      <c r="BGL53" s="38"/>
      <c r="BGM53" s="38"/>
      <c r="BGN53" s="38"/>
      <c r="BGO53" s="38"/>
      <c r="BGP53" s="38"/>
      <c r="BGQ53" s="38"/>
      <c r="BGR53" s="38"/>
      <c r="BGS53" s="38"/>
      <c r="BGT53" s="38"/>
      <c r="BGU53" s="38"/>
      <c r="BGV53" s="38"/>
      <c r="BGW53" s="38"/>
      <c r="BGX53" s="38"/>
      <c r="BGY53" s="38"/>
      <c r="BGZ53" s="38"/>
      <c r="BHA53" s="38"/>
      <c r="BHB53" s="38"/>
      <c r="BHC53" s="38"/>
      <c r="BHD53" s="38"/>
      <c r="BHE53" s="38"/>
      <c r="BHF53" s="38"/>
      <c r="BHG53" s="38"/>
      <c r="BHH53" s="38"/>
      <c r="BHI53" s="38"/>
      <c r="BHJ53" s="38"/>
      <c r="BHK53" s="38"/>
      <c r="BHL53" s="38"/>
      <c r="BHM53" s="38"/>
      <c r="BHN53" s="38"/>
      <c r="BHO53" s="38"/>
      <c r="BHP53" s="38"/>
      <c r="BHQ53" s="38"/>
      <c r="BHR53" s="38"/>
      <c r="BHS53" s="38"/>
      <c r="BHT53" s="38"/>
      <c r="BHU53" s="38"/>
      <c r="BHV53" s="38"/>
      <c r="BHW53" s="38"/>
      <c r="BHX53" s="38"/>
      <c r="BHY53" s="38"/>
      <c r="BHZ53" s="38"/>
      <c r="BIA53" s="38"/>
      <c r="BIB53" s="38"/>
      <c r="BIC53" s="38"/>
      <c r="BID53" s="38"/>
      <c r="BIE53" s="38"/>
      <c r="BIF53" s="38"/>
      <c r="BIG53" s="38"/>
      <c r="BIH53" s="38"/>
      <c r="BII53" s="38"/>
      <c r="BIJ53" s="38"/>
      <c r="BIK53" s="38"/>
      <c r="BIL53" s="38"/>
      <c r="BIM53" s="38"/>
      <c r="BIN53" s="38"/>
      <c r="BIO53" s="38"/>
      <c r="BIP53" s="38"/>
      <c r="BIQ53" s="38"/>
      <c r="BIR53" s="38"/>
      <c r="BIS53" s="38"/>
      <c r="BIT53" s="38"/>
      <c r="BIU53" s="38"/>
      <c r="BIV53" s="38"/>
      <c r="BIW53" s="38"/>
      <c r="BIX53" s="38"/>
      <c r="BIY53" s="38"/>
      <c r="BIZ53" s="38"/>
      <c r="BJA53" s="38"/>
      <c r="BJB53" s="38"/>
      <c r="BJC53" s="38"/>
      <c r="BJD53" s="38"/>
      <c r="BJE53" s="38"/>
      <c r="BJF53" s="38"/>
      <c r="BJG53" s="38"/>
      <c r="BJH53" s="38"/>
      <c r="BJI53" s="38"/>
      <c r="BJJ53" s="38"/>
      <c r="BJK53" s="38"/>
      <c r="BJL53" s="38"/>
      <c r="BJM53" s="38"/>
      <c r="BJN53" s="38"/>
      <c r="BJO53" s="38"/>
      <c r="BJP53" s="38"/>
      <c r="BJQ53" s="38"/>
      <c r="BJR53" s="38"/>
      <c r="BJS53" s="38"/>
      <c r="BJT53" s="38"/>
      <c r="BJU53" s="38"/>
      <c r="BJV53" s="38"/>
      <c r="BJW53" s="38"/>
      <c r="BJX53" s="38"/>
      <c r="BJY53" s="38"/>
      <c r="BJZ53" s="38"/>
      <c r="BKA53" s="38"/>
      <c r="BKB53" s="38"/>
      <c r="BKC53" s="38"/>
      <c r="BKD53" s="38"/>
      <c r="BKE53" s="38"/>
      <c r="BKF53" s="38"/>
      <c r="BKG53" s="38"/>
      <c r="BKH53" s="38"/>
      <c r="BKI53" s="38"/>
      <c r="BKJ53" s="38"/>
      <c r="BKK53" s="38"/>
      <c r="BKL53" s="38"/>
      <c r="BKM53" s="38"/>
      <c r="BKN53" s="38"/>
      <c r="BKO53" s="38"/>
      <c r="BKP53" s="38"/>
      <c r="BKQ53" s="38"/>
      <c r="BKR53" s="38"/>
      <c r="BKS53" s="38"/>
      <c r="BKT53" s="38"/>
      <c r="BKU53" s="38"/>
      <c r="BKV53" s="38"/>
      <c r="BKW53" s="38"/>
      <c r="BKX53" s="38"/>
      <c r="BKY53" s="38"/>
      <c r="BKZ53" s="38"/>
      <c r="BLA53" s="38"/>
      <c r="BLB53" s="38"/>
      <c r="BLC53" s="38"/>
      <c r="BLD53" s="38"/>
      <c r="BLE53" s="38"/>
      <c r="BLF53" s="38"/>
      <c r="BLG53" s="38"/>
      <c r="BLH53" s="38"/>
      <c r="BLI53" s="38"/>
      <c r="BLJ53" s="38"/>
      <c r="BLK53" s="38"/>
      <c r="BLL53" s="38"/>
      <c r="BLM53" s="38"/>
      <c r="BLN53" s="38"/>
      <c r="BLO53" s="38"/>
      <c r="BLP53" s="38"/>
      <c r="BLQ53" s="38"/>
      <c r="BLR53" s="38"/>
      <c r="BLS53" s="38"/>
      <c r="BLT53" s="38"/>
      <c r="BLU53" s="38"/>
      <c r="BLV53" s="38"/>
      <c r="BLW53" s="38"/>
      <c r="BLX53" s="38"/>
      <c r="BLY53" s="38"/>
      <c r="BLZ53" s="38"/>
      <c r="BMA53" s="38"/>
      <c r="BMB53" s="38"/>
      <c r="BMC53" s="38"/>
      <c r="BMD53" s="38"/>
      <c r="BME53" s="38"/>
      <c r="BMF53" s="38"/>
      <c r="BMG53" s="38"/>
      <c r="BMH53" s="38"/>
      <c r="BMI53" s="38"/>
      <c r="BMJ53" s="38"/>
      <c r="BMK53" s="38"/>
      <c r="BML53" s="38"/>
      <c r="BMM53" s="38"/>
      <c r="BMN53" s="38"/>
      <c r="BMO53" s="38"/>
      <c r="BMP53" s="38"/>
      <c r="BMQ53" s="38"/>
      <c r="BMR53" s="38"/>
      <c r="BMS53" s="38"/>
      <c r="BMT53" s="38"/>
      <c r="BMU53" s="38"/>
      <c r="BMV53" s="38"/>
      <c r="BMW53" s="38"/>
      <c r="BMX53" s="38"/>
      <c r="BMY53" s="38"/>
      <c r="BMZ53" s="38"/>
      <c r="BNA53" s="38"/>
      <c r="BNB53" s="38"/>
      <c r="BNC53" s="38"/>
      <c r="BND53" s="38"/>
      <c r="BNE53" s="38"/>
      <c r="BNF53" s="38"/>
      <c r="BNG53" s="38"/>
      <c r="BNH53" s="38"/>
      <c r="BNI53" s="38"/>
      <c r="BNJ53" s="38"/>
      <c r="BNK53" s="38"/>
      <c r="BNL53" s="38"/>
      <c r="BNM53" s="38"/>
      <c r="BNN53" s="38"/>
      <c r="BNO53" s="38"/>
      <c r="BNP53" s="38"/>
      <c r="BNQ53" s="38"/>
      <c r="BNR53" s="38"/>
      <c r="BNS53" s="38"/>
      <c r="BNT53" s="38"/>
      <c r="BNU53" s="38"/>
      <c r="BNV53" s="38"/>
      <c r="BNW53" s="38"/>
      <c r="BNX53" s="38"/>
      <c r="BNY53" s="38"/>
      <c r="BNZ53" s="38"/>
      <c r="BOA53" s="38"/>
      <c r="BOB53" s="38"/>
      <c r="BOC53" s="38"/>
      <c r="BOD53" s="38"/>
      <c r="BOE53" s="38"/>
      <c r="BOF53" s="38"/>
      <c r="BOG53" s="38"/>
      <c r="BOH53" s="38"/>
      <c r="BOI53" s="38"/>
      <c r="BOJ53" s="38"/>
      <c r="BOK53" s="38"/>
      <c r="BOL53" s="38"/>
      <c r="BOM53" s="38"/>
      <c r="BON53" s="38"/>
      <c r="BOO53" s="38"/>
      <c r="BOP53" s="38"/>
      <c r="BOQ53" s="38"/>
      <c r="BOR53" s="38"/>
      <c r="BOS53" s="38"/>
      <c r="BOT53" s="38"/>
      <c r="BOU53" s="38"/>
      <c r="BOV53" s="38"/>
      <c r="BOW53" s="38"/>
      <c r="BOX53" s="38"/>
      <c r="BOY53" s="38"/>
      <c r="BOZ53" s="38"/>
      <c r="BPA53" s="38"/>
      <c r="BPB53" s="38"/>
      <c r="BPC53" s="38"/>
      <c r="BPD53" s="38"/>
      <c r="BPE53" s="38"/>
      <c r="BPF53" s="38"/>
      <c r="BPG53" s="38"/>
      <c r="BPH53" s="38"/>
      <c r="BPI53" s="38"/>
      <c r="BPJ53" s="38"/>
      <c r="BPK53" s="38"/>
      <c r="BPL53" s="38"/>
      <c r="BPM53" s="38"/>
      <c r="BPN53" s="38"/>
      <c r="BPO53" s="38"/>
      <c r="BPP53" s="38"/>
      <c r="BPQ53" s="38"/>
      <c r="BPR53" s="38"/>
      <c r="BPS53" s="38"/>
      <c r="BPT53" s="38"/>
      <c r="BPU53" s="38"/>
      <c r="BPV53" s="38"/>
      <c r="BPW53" s="38"/>
      <c r="BPX53" s="38"/>
      <c r="BPY53" s="38"/>
      <c r="BPZ53" s="38"/>
      <c r="BQA53" s="38"/>
      <c r="BQB53" s="38"/>
      <c r="BQC53" s="38"/>
      <c r="BQD53" s="38"/>
      <c r="BQE53" s="38"/>
      <c r="BQF53" s="38"/>
      <c r="BQG53" s="38"/>
      <c r="BQH53" s="38"/>
      <c r="BQI53" s="38"/>
      <c r="BQJ53" s="38"/>
      <c r="BQK53" s="38"/>
      <c r="BQL53" s="38"/>
      <c r="BQM53" s="38"/>
      <c r="BQN53" s="38"/>
      <c r="BQO53" s="38"/>
      <c r="BQP53" s="38"/>
      <c r="BQQ53" s="38"/>
      <c r="BQR53" s="38"/>
      <c r="BQS53" s="38"/>
      <c r="BQT53" s="38"/>
      <c r="BQU53" s="38"/>
      <c r="BQV53" s="38"/>
      <c r="BQW53" s="38"/>
      <c r="BQX53" s="38"/>
      <c r="BQY53" s="38"/>
      <c r="BQZ53" s="38"/>
      <c r="BRA53" s="38"/>
      <c r="BRB53" s="38"/>
      <c r="BRC53" s="38"/>
      <c r="BRD53" s="38"/>
      <c r="BRE53" s="38"/>
      <c r="BRF53" s="38"/>
      <c r="BRG53" s="38"/>
      <c r="BRH53" s="38"/>
      <c r="BRI53" s="38"/>
      <c r="BRJ53" s="38"/>
      <c r="BRK53" s="38"/>
      <c r="BRL53" s="38"/>
      <c r="BRM53" s="38"/>
      <c r="BRN53" s="38"/>
      <c r="BRO53" s="38"/>
      <c r="BRP53" s="38"/>
      <c r="BRQ53" s="38"/>
      <c r="BRR53" s="38"/>
      <c r="BRS53" s="38"/>
      <c r="BRT53" s="38"/>
      <c r="BRU53" s="38"/>
      <c r="BRV53" s="38"/>
      <c r="BRW53" s="38"/>
      <c r="BRX53" s="38"/>
      <c r="BRY53" s="38"/>
      <c r="BRZ53" s="38"/>
      <c r="BSA53" s="38"/>
      <c r="BSB53" s="38"/>
      <c r="BSC53" s="38"/>
      <c r="BSD53" s="38"/>
      <c r="BSE53" s="38"/>
      <c r="BSF53" s="38"/>
      <c r="BSG53" s="38"/>
      <c r="BSH53" s="38"/>
      <c r="BSI53" s="38"/>
      <c r="BSJ53" s="38"/>
      <c r="BSK53" s="38"/>
      <c r="BSL53" s="38"/>
      <c r="BSM53" s="38"/>
      <c r="BSN53" s="38"/>
      <c r="BSO53" s="38"/>
      <c r="BSP53" s="38"/>
      <c r="BSQ53" s="38"/>
      <c r="BSR53" s="38"/>
      <c r="BSS53" s="38"/>
      <c r="BST53" s="38"/>
      <c r="BSU53" s="38"/>
      <c r="BSV53" s="38"/>
      <c r="BSW53" s="38"/>
      <c r="BSX53" s="38"/>
      <c r="BSY53" s="38"/>
      <c r="BSZ53" s="38"/>
      <c r="BTA53" s="38"/>
      <c r="BTB53" s="38"/>
      <c r="BTC53" s="38"/>
      <c r="BTD53" s="38"/>
      <c r="BTE53" s="38"/>
      <c r="BTF53" s="38"/>
      <c r="BTG53" s="38"/>
      <c r="BTH53" s="38"/>
      <c r="BTI53" s="38"/>
      <c r="BTJ53" s="38"/>
      <c r="BTK53" s="38"/>
      <c r="BTL53" s="38"/>
      <c r="BTM53" s="38"/>
      <c r="BTN53" s="38"/>
      <c r="BTO53" s="38"/>
      <c r="BTP53" s="38"/>
      <c r="BTQ53" s="38"/>
      <c r="BTR53" s="38"/>
      <c r="BTS53" s="38"/>
      <c r="BTT53" s="38"/>
      <c r="BTU53" s="38"/>
      <c r="BTV53" s="38"/>
      <c r="BTW53" s="38"/>
      <c r="BTX53" s="38"/>
      <c r="BTY53" s="38"/>
      <c r="BTZ53" s="38"/>
      <c r="BUA53" s="38"/>
      <c r="BUB53" s="38"/>
      <c r="BUC53" s="38"/>
      <c r="BUD53" s="38"/>
      <c r="BUE53" s="38"/>
      <c r="BUF53" s="38"/>
      <c r="BUG53" s="38"/>
      <c r="BUH53" s="38"/>
      <c r="BUI53" s="38"/>
      <c r="BUJ53" s="38"/>
      <c r="BUK53" s="38"/>
      <c r="BUL53" s="38"/>
      <c r="BUM53" s="38"/>
      <c r="BUN53" s="38"/>
      <c r="BUO53" s="38"/>
      <c r="BUP53" s="38"/>
      <c r="BUQ53" s="38"/>
      <c r="BUR53" s="38"/>
      <c r="BUS53" s="38"/>
      <c r="BUT53" s="38"/>
      <c r="BUU53" s="38"/>
      <c r="BUV53" s="38"/>
      <c r="BUW53" s="38"/>
      <c r="BUX53" s="38"/>
      <c r="BUY53" s="38"/>
      <c r="BUZ53" s="38"/>
      <c r="BVA53" s="38"/>
      <c r="BVB53" s="38"/>
      <c r="BVC53" s="38"/>
      <c r="BVD53" s="38"/>
      <c r="BVE53" s="38"/>
      <c r="BVF53" s="38"/>
      <c r="BVG53" s="38"/>
      <c r="BVH53" s="38"/>
      <c r="BVI53" s="38"/>
      <c r="BVJ53" s="38"/>
      <c r="BVK53" s="38"/>
      <c r="BVL53" s="38"/>
      <c r="BVM53" s="38"/>
      <c r="BVN53" s="38"/>
      <c r="BVO53" s="38"/>
      <c r="BVP53" s="38"/>
      <c r="BVQ53" s="38"/>
      <c r="BVR53" s="38"/>
      <c r="BVS53" s="38"/>
      <c r="BVT53" s="38"/>
      <c r="BVU53" s="38"/>
      <c r="BVV53" s="38"/>
      <c r="BVW53" s="38"/>
      <c r="BVX53" s="38"/>
      <c r="BVY53" s="38"/>
      <c r="BVZ53" s="38"/>
      <c r="BWA53" s="38"/>
      <c r="BWB53" s="38"/>
      <c r="BWC53" s="38"/>
      <c r="BWD53" s="38"/>
      <c r="BWE53" s="38"/>
      <c r="BWF53" s="38"/>
      <c r="BWG53" s="38"/>
      <c r="BWH53" s="38"/>
      <c r="BWI53" s="38"/>
      <c r="BWJ53" s="38"/>
      <c r="BWK53" s="38"/>
      <c r="BWL53" s="38"/>
      <c r="BWM53" s="38"/>
      <c r="BWN53" s="38"/>
      <c r="BWO53" s="38"/>
      <c r="BWP53" s="38"/>
      <c r="BWQ53" s="38"/>
      <c r="BWR53" s="38"/>
      <c r="BWS53" s="38"/>
      <c r="BWT53" s="38"/>
      <c r="BWU53" s="38"/>
      <c r="BWV53" s="38"/>
      <c r="BWW53" s="38"/>
      <c r="BWX53" s="38"/>
      <c r="BWY53" s="38"/>
      <c r="BWZ53" s="38"/>
      <c r="BXA53" s="38"/>
      <c r="BXB53" s="38"/>
      <c r="BXC53" s="38"/>
      <c r="BXD53" s="38"/>
      <c r="BXE53" s="38"/>
      <c r="BXF53" s="38"/>
      <c r="BXG53" s="38"/>
      <c r="BXH53" s="38"/>
      <c r="BXI53" s="38"/>
      <c r="BXJ53" s="38"/>
      <c r="BXK53" s="38"/>
      <c r="BXL53" s="38"/>
      <c r="BXM53" s="38"/>
      <c r="BXN53" s="38"/>
      <c r="BXO53" s="38"/>
      <c r="BXP53" s="38"/>
      <c r="BXQ53" s="38"/>
      <c r="BXR53" s="38"/>
      <c r="BXS53" s="38"/>
      <c r="BXT53" s="38"/>
      <c r="BXU53" s="38"/>
      <c r="BXV53" s="38"/>
      <c r="BXW53" s="38"/>
      <c r="BXX53" s="38"/>
      <c r="BXY53" s="38"/>
      <c r="BXZ53" s="38"/>
      <c r="BYA53" s="38"/>
      <c r="BYB53" s="38"/>
      <c r="BYC53" s="38"/>
      <c r="BYD53" s="38"/>
      <c r="BYE53" s="38"/>
      <c r="BYF53" s="38"/>
      <c r="BYG53" s="38"/>
      <c r="BYH53" s="38"/>
      <c r="BYI53" s="38"/>
      <c r="BYJ53" s="38"/>
      <c r="BYK53" s="38"/>
      <c r="BYL53" s="38"/>
      <c r="BYM53" s="38"/>
      <c r="BYN53" s="38"/>
      <c r="BYO53" s="38"/>
      <c r="BYP53" s="38"/>
      <c r="BYQ53" s="38"/>
      <c r="BYR53" s="38"/>
      <c r="BYS53" s="38"/>
      <c r="BYT53" s="38"/>
      <c r="BYU53" s="38"/>
      <c r="BYV53" s="38"/>
      <c r="BYW53" s="38"/>
      <c r="BYX53" s="38"/>
      <c r="BYY53" s="38"/>
      <c r="BYZ53" s="38"/>
      <c r="BZA53" s="38"/>
      <c r="BZB53" s="38"/>
      <c r="BZC53" s="38"/>
      <c r="BZD53" s="38"/>
      <c r="BZE53" s="38"/>
      <c r="BZF53" s="38"/>
      <c r="BZG53" s="38"/>
      <c r="BZH53" s="38"/>
      <c r="BZI53" s="38"/>
      <c r="BZJ53" s="38"/>
      <c r="BZK53" s="38"/>
      <c r="BZL53" s="38"/>
      <c r="BZM53" s="38"/>
      <c r="BZN53" s="38"/>
      <c r="BZO53" s="38"/>
      <c r="BZP53" s="38"/>
      <c r="BZQ53" s="38"/>
      <c r="BZR53" s="38"/>
      <c r="BZS53" s="38"/>
      <c r="BZT53" s="38"/>
      <c r="BZU53" s="38"/>
      <c r="BZV53" s="38"/>
      <c r="BZW53" s="38"/>
      <c r="BZX53" s="38"/>
      <c r="BZY53" s="38"/>
      <c r="BZZ53" s="38"/>
      <c r="CAA53" s="38"/>
      <c r="CAB53" s="38"/>
      <c r="CAC53" s="38"/>
      <c r="CAD53" s="38"/>
      <c r="CAE53" s="38"/>
      <c r="CAF53" s="38"/>
      <c r="CAG53" s="38"/>
      <c r="CAH53" s="38"/>
      <c r="CAI53" s="38"/>
      <c r="CAJ53" s="38"/>
      <c r="CAK53" s="38"/>
      <c r="CAL53" s="38"/>
      <c r="CAM53" s="38"/>
      <c r="CAN53" s="38"/>
      <c r="CAO53" s="38"/>
      <c r="CAP53" s="38"/>
      <c r="CAQ53" s="38"/>
      <c r="CAR53" s="38"/>
      <c r="CAS53" s="38"/>
      <c r="CAT53" s="38"/>
      <c r="CAU53" s="38"/>
      <c r="CAV53" s="38"/>
      <c r="CAW53" s="38"/>
      <c r="CAX53" s="38"/>
      <c r="CAY53" s="38"/>
      <c r="CAZ53" s="38"/>
      <c r="CBA53" s="38"/>
      <c r="CBB53" s="38"/>
      <c r="CBC53" s="38"/>
      <c r="CBD53" s="38"/>
      <c r="CBE53" s="38"/>
      <c r="CBF53" s="38"/>
      <c r="CBG53" s="38"/>
      <c r="CBH53" s="38"/>
      <c r="CBI53" s="38"/>
      <c r="CBJ53" s="38"/>
      <c r="CBK53" s="38"/>
      <c r="CBL53" s="38"/>
      <c r="CBM53" s="38"/>
      <c r="CBN53" s="38"/>
      <c r="CBO53" s="38"/>
      <c r="CBP53" s="38"/>
      <c r="CBQ53" s="38"/>
      <c r="CBR53" s="38"/>
      <c r="CBS53" s="38"/>
      <c r="CBT53" s="38"/>
      <c r="CBU53" s="38"/>
      <c r="CBV53" s="38"/>
      <c r="CBW53" s="38"/>
      <c r="CBX53" s="38"/>
      <c r="CBY53" s="38"/>
      <c r="CBZ53" s="38"/>
      <c r="CCA53" s="38"/>
      <c r="CCB53" s="38"/>
      <c r="CCC53" s="38"/>
      <c r="CCD53" s="38"/>
      <c r="CCE53" s="38"/>
      <c r="CCF53" s="38"/>
      <c r="CCG53" s="38"/>
      <c r="CCH53" s="38"/>
      <c r="CCI53" s="38"/>
      <c r="CCJ53" s="38"/>
      <c r="CCK53" s="38"/>
      <c r="CCL53" s="38"/>
      <c r="CCM53" s="38"/>
      <c r="CCN53" s="38"/>
      <c r="CCO53" s="38"/>
      <c r="CCP53" s="38"/>
      <c r="CCQ53" s="38"/>
      <c r="CCR53" s="38"/>
      <c r="CCS53" s="38"/>
      <c r="CCT53" s="38"/>
      <c r="CCU53" s="38"/>
      <c r="CCV53" s="38"/>
      <c r="CCW53" s="38"/>
      <c r="CCX53" s="38"/>
      <c r="CCY53" s="38"/>
      <c r="CCZ53" s="38"/>
      <c r="CDA53" s="38"/>
      <c r="CDB53" s="38"/>
      <c r="CDC53" s="38"/>
      <c r="CDD53" s="38"/>
      <c r="CDE53" s="38"/>
      <c r="CDF53" s="38"/>
      <c r="CDG53" s="38"/>
      <c r="CDH53" s="38"/>
      <c r="CDI53" s="38"/>
      <c r="CDJ53" s="38"/>
      <c r="CDK53" s="38"/>
      <c r="CDL53" s="38"/>
      <c r="CDM53" s="38"/>
      <c r="CDN53" s="38"/>
      <c r="CDO53" s="38"/>
      <c r="CDP53" s="38"/>
      <c r="CDQ53" s="38"/>
      <c r="CDR53" s="38"/>
      <c r="CDS53" s="38"/>
      <c r="CDT53" s="38"/>
      <c r="CDU53" s="38"/>
      <c r="CDV53" s="38"/>
      <c r="CDW53" s="38"/>
      <c r="CDX53" s="38"/>
      <c r="CDY53" s="38"/>
      <c r="CDZ53" s="38"/>
      <c r="CEA53" s="38"/>
      <c r="CEB53" s="38"/>
      <c r="CEC53" s="38"/>
      <c r="CED53" s="38"/>
      <c r="CEE53" s="38"/>
      <c r="CEF53" s="38"/>
      <c r="CEG53" s="38"/>
      <c r="CEH53" s="38"/>
      <c r="CEI53" s="38"/>
      <c r="CEJ53" s="38"/>
      <c r="CEK53" s="38"/>
      <c r="CEL53" s="38"/>
      <c r="CEM53" s="38"/>
      <c r="CEN53" s="38"/>
      <c r="CEO53" s="38"/>
      <c r="CEP53" s="38"/>
      <c r="CEQ53" s="38"/>
      <c r="CER53" s="38"/>
      <c r="CES53" s="38"/>
      <c r="CET53" s="38"/>
      <c r="CEU53" s="38"/>
      <c r="CEV53" s="38"/>
      <c r="CEW53" s="38"/>
      <c r="CEX53" s="38"/>
      <c r="CEY53" s="38"/>
      <c r="CEZ53" s="38"/>
      <c r="CFA53" s="38"/>
      <c r="CFB53" s="38"/>
      <c r="CFC53" s="38"/>
      <c r="CFD53" s="38"/>
      <c r="CFE53" s="38"/>
      <c r="CFF53" s="38"/>
      <c r="CFG53" s="38"/>
      <c r="CFH53" s="38"/>
      <c r="CFI53" s="38"/>
      <c r="CFJ53" s="38"/>
      <c r="CFK53" s="38"/>
      <c r="CFL53" s="38"/>
      <c r="CFM53" s="38"/>
      <c r="CFN53" s="38"/>
      <c r="CFO53" s="38"/>
      <c r="CFP53" s="38"/>
      <c r="CFQ53" s="38"/>
      <c r="CFR53" s="38"/>
      <c r="CFS53" s="38"/>
      <c r="CFT53" s="38"/>
      <c r="CFU53" s="38"/>
      <c r="CFV53" s="38"/>
      <c r="CFW53" s="38"/>
      <c r="CFX53" s="38"/>
      <c r="CFY53" s="38"/>
      <c r="CFZ53" s="38"/>
      <c r="CGA53" s="38"/>
      <c r="CGB53" s="38"/>
      <c r="CGC53" s="38"/>
      <c r="CGD53" s="38"/>
      <c r="CGE53" s="38"/>
      <c r="CGF53" s="38"/>
      <c r="CGG53" s="38"/>
      <c r="CGH53" s="38"/>
      <c r="CGI53" s="38"/>
      <c r="CGJ53" s="38"/>
      <c r="CGK53" s="38"/>
      <c r="CGL53" s="38"/>
      <c r="CGM53" s="38"/>
      <c r="CGN53" s="38"/>
      <c r="CGO53" s="38"/>
      <c r="CGP53" s="38"/>
      <c r="CGQ53" s="38"/>
      <c r="CGR53" s="38"/>
      <c r="CGS53" s="38"/>
      <c r="CGT53" s="38"/>
      <c r="CGU53" s="38"/>
      <c r="CGV53" s="38"/>
      <c r="CGW53" s="38"/>
      <c r="CGX53" s="38"/>
      <c r="CGY53" s="38"/>
      <c r="CGZ53" s="38"/>
      <c r="CHA53" s="38"/>
      <c r="CHB53" s="38"/>
      <c r="CHC53" s="38"/>
      <c r="CHD53" s="38"/>
      <c r="CHE53" s="38"/>
      <c r="CHF53" s="38"/>
      <c r="CHG53" s="38"/>
      <c r="CHH53" s="38"/>
      <c r="CHI53" s="38"/>
      <c r="CHJ53" s="38"/>
      <c r="CHK53" s="38"/>
      <c r="CHL53" s="38"/>
      <c r="CHM53" s="38"/>
      <c r="CHN53" s="38"/>
      <c r="CHO53" s="38"/>
      <c r="CHP53" s="38"/>
      <c r="CHQ53" s="38"/>
      <c r="CHR53" s="38"/>
      <c r="CHS53" s="38"/>
      <c r="CHT53" s="38"/>
      <c r="CHU53" s="38"/>
      <c r="CHV53" s="38"/>
      <c r="CHW53" s="38"/>
      <c r="CHX53" s="38"/>
      <c r="CHY53" s="38"/>
      <c r="CHZ53" s="38"/>
      <c r="CIA53" s="38"/>
      <c r="CIB53" s="38"/>
      <c r="CIC53" s="38"/>
      <c r="CID53" s="38"/>
      <c r="CIE53" s="38"/>
      <c r="CIF53" s="38"/>
      <c r="CIG53" s="38"/>
      <c r="CIH53" s="38"/>
      <c r="CII53" s="38"/>
      <c r="CIJ53" s="38"/>
      <c r="CIK53" s="38"/>
      <c r="CIL53" s="38"/>
      <c r="CIM53" s="38"/>
      <c r="CIN53" s="38"/>
      <c r="CIO53" s="38"/>
      <c r="CIP53" s="38"/>
      <c r="CIQ53" s="38"/>
      <c r="CIR53" s="38"/>
      <c r="CIS53" s="38"/>
      <c r="CIT53" s="38"/>
      <c r="CIU53" s="38"/>
      <c r="CIV53" s="38"/>
      <c r="CIW53" s="38"/>
      <c r="CIX53" s="38"/>
      <c r="CIY53" s="38"/>
      <c r="CIZ53" s="38"/>
      <c r="CJA53" s="38"/>
      <c r="CJB53" s="38"/>
      <c r="CJC53" s="38"/>
      <c r="CJD53" s="38"/>
      <c r="CJE53" s="38"/>
      <c r="CJF53" s="38"/>
      <c r="CJG53" s="38"/>
      <c r="CJH53" s="38"/>
      <c r="CJI53" s="38"/>
      <c r="CJJ53" s="38"/>
      <c r="CJK53" s="38"/>
      <c r="CJL53" s="38"/>
      <c r="CJM53" s="38"/>
      <c r="CJN53" s="38"/>
      <c r="CJO53" s="38"/>
      <c r="CJP53" s="38"/>
      <c r="CJQ53" s="38"/>
      <c r="CJR53" s="38"/>
      <c r="CJS53" s="38"/>
      <c r="CJT53" s="38"/>
      <c r="CJU53" s="38"/>
      <c r="CJV53" s="38"/>
      <c r="CJW53" s="38"/>
      <c r="CJX53" s="38"/>
      <c r="CJY53" s="38"/>
      <c r="CJZ53" s="38"/>
      <c r="CKA53" s="38"/>
      <c r="CKB53" s="38"/>
      <c r="CKC53" s="38"/>
      <c r="CKD53" s="38"/>
      <c r="CKE53" s="38"/>
      <c r="CKF53" s="38"/>
      <c r="CKG53" s="38"/>
      <c r="CKH53" s="38"/>
      <c r="CKI53" s="38"/>
      <c r="CKJ53" s="38"/>
      <c r="CKK53" s="38"/>
      <c r="CKL53" s="38"/>
      <c r="CKM53" s="38"/>
      <c r="CKN53" s="38"/>
      <c r="CKO53" s="38"/>
      <c r="CKP53" s="38"/>
      <c r="CKQ53" s="38"/>
      <c r="CKR53" s="38"/>
      <c r="CKS53" s="38"/>
      <c r="CKT53" s="38"/>
      <c r="CKU53" s="38"/>
      <c r="CKV53" s="38"/>
      <c r="CKW53" s="38"/>
      <c r="CKX53" s="38"/>
      <c r="CKY53" s="38"/>
      <c r="CKZ53" s="38"/>
      <c r="CLA53" s="38"/>
      <c r="CLB53" s="38"/>
      <c r="CLC53" s="38"/>
      <c r="CLD53" s="38"/>
      <c r="CLE53" s="38"/>
      <c r="CLF53" s="38"/>
      <c r="CLG53" s="38"/>
      <c r="CLH53" s="38"/>
      <c r="CLI53" s="38"/>
      <c r="CLJ53" s="38"/>
      <c r="CLK53" s="38"/>
      <c r="CLL53" s="38"/>
      <c r="CLM53" s="38"/>
      <c r="CLN53" s="38"/>
      <c r="CLO53" s="38"/>
      <c r="CLP53" s="38"/>
      <c r="CLQ53" s="38"/>
      <c r="CLR53" s="38"/>
      <c r="CLS53" s="38"/>
      <c r="CLT53" s="38"/>
      <c r="CLU53" s="38"/>
      <c r="CLV53" s="38"/>
      <c r="CLW53" s="38"/>
      <c r="CLX53" s="38"/>
      <c r="CLY53" s="38"/>
      <c r="CLZ53" s="38"/>
      <c r="CMA53" s="38"/>
      <c r="CMB53" s="38"/>
      <c r="CMC53" s="38"/>
      <c r="CMD53" s="38"/>
      <c r="CME53" s="38"/>
      <c r="CMF53" s="38"/>
      <c r="CMG53" s="38"/>
      <c r="CMH53" s="38"/>
      <c r="CMI53" s="38"/>
      <c r="CMJ53" s="38"/>
      <c r="CMK53" s="38"/>
      <c r="CML53" s="38"/>
      <c r="CMM53" s="38"/>
      <c r="CMN53" s="38"/>
      <c r="CMO53" s="38"/>
      <c r="CMP53" s="38"/>
      <c r="CMQ53" s="38"/>
      <c r="CMR53" s="38"/>
      <c r="CMS53" s="38"/>
      <c r="CMT53" s="38"/>
      <c r="CMU53" s="38"/>
      <c r="CMV53" s="38"/>
      <c r="CMW53" s="38"/>
      <c r="CMX53" s="38"/>
      <c r="CMY53" s="38"/>
      <c r="CMZ53" s="38"/>
      <c r="CNA53" s="38"/>
      <c r="CNB53" s="38"/>
      <c r="CNC53" s="38"/>
      <c r="CND53" s="38"/>
      <c r="CNE53" s="38"/>
      <c r="CNF53" s="38"/>
      <c r="CNG53" s="38"/>
      <c r="CNH53" s="38"/>
      <c r="CNI53" s="38"/>
      <c r="CNJ53" s="38"/>
      <c r="CNK53" s="38"/>
      <c r="CNL53" s="38"/>
      <c r="CNM53" s="38"/>
      <c r="CNN53" s="38"/>
      <c r="CNO53" s="38"/>
      <c r="CNP53" s="38"/>
      <c r="CNQ53" s="38"/>
      <c r="CNR53" s="38"/>
      <c r="CNS53" s="38"/>
      <c r="CNT53" s="38"/>
      <c r="CNU53" s="38"/>
      <c r="CNV53" s="38"/>
      <c r="CNW53" s="38"/>
      <c r="CNX53" s="38"/>
      <c r="CNY53" s="38"/>
      <c r="CNZ53" s="38"/>
      <c r="COA53" s="38"/>
      <c r="COB53" s="38"/>
      <c r="COC53" s="38"/>
      <c r="COD53" s="38"/>
      <c r="COE53" s="38"/>
      <c r="COF53" s="38"/>
      <c r="COG53" s="38"/>
      <c r="COH53" s="38"/>
      <c r="COI53" s="38"/>
      <c r="COJ53" s="38"/>
      <c r="COK53" s="38"/>
      <c r="COL53" s="38"/>
      <c r="COM53" s="38"/>
      <c r="CON53" s="38"/>
      <c r="COO53" s="38"/>
      <c r="COP53" s="38"/>
      <c r="COQ53" s="38"/>
      <c r="COR53" s="38"/>
      <c r="COS53" s="38"/>
      <c r="COT53" s="38"/>
      <c r="COU53" s="38"/>
      <c r="COV53" s="38"/>
      <c r="COW53" s="38"/>
      <c r="COX53" s="38"/>
      <c r="COY53" s="38"/>
      <c r="COZ53" s="38"/>
      <c r="CPA53" s="38"/>
      <c r="CPB53" s="38"/>
      <c r="CPC53" s="38"/>
      <c r="CPD53" s="38"/>
      <c r="CPE53" s="38"/>
      <c r="CPF53" s="38"/>
      <c r="CPG53" s="38"/>
      <c r="CPH53" s="38"/>
      <c r="CPI53" s="38"/>
      <c r="CPJ53" s="38"/>
      <c r="CPK53" s="38"/>
      <c r="CPL53" s="38"/>
      <c r="CPM53" s="38"/>
      <c r="CPN53" s="38"/>
      <c r="CPO53" s="38"/>
      <c r="CPP53" s="38"/>
      <c r="CPQ53" s="38"/>
      <c r="CPR53" s="38"/>
      <c r="CPS53" s="38"/>
      <c r="CPT53" s="38"/>
      <c r="CPU53" s="38"/>
      <c r="CPV53" s="38"/>
      <c r="CPW53" s="38"/>
      <c r="CPX53" s="38"/>
      <c r="CPY53" s="38"/>
      <c r="CPZ53" s="38"/>
      <c r="CQA53" s="38"/>
      <c r="CQB53" s="38"/>
      <c r="CQC53" s="38"/>
      <c r="CQD53" s="38"/>
      <c r="CQE53" s="38"/>
      <c r="CQF53" s="38"/>
      <c r="CQG53" s="38"/>
      <c r="CQH53" s="38"/>
      <c r="CQI53" s="38"/>
      <c r="CQJ53" s="38"/>
      <c r="CQK53" s="38"/>
      <c r="CQL53" s="38"/>
      <c r="CQM53" s="38"/>
      <c r="CQN53" s="38"/>
      <c r="CQO53" s="38"/>
      <c r="CQP53" s="38"/>
      <c r="CQQ53" s="38"/>
      <c r="CQR53" s="38"/>
      <c r="CQS53" s="38"/>
      <c r="CQT53" s="38"/>
      <c r="CQU53" s="38"/>
      <c r="CQV53" s="38"/>
      <c r="CQW53" s="38"/>
      <c r="CQX53" s="38"/>
      <c r="CQY53" s="38"/>
      <c r="CQZ53" s="38"/>
      <c r="CRA53" s="38"/>
      <c r="CRB53" s="38"/>
      <c r="CRC53" s="38"/>
      <c r="CRD53" s="38"/>
      <c r="CRE53" s="38"/>
      <c r="CRF53" s="38"/>
      <c r="CRG53" s="38"/>
      <c r="CRH53" s="38"/>
      <c r="CRI53" s="38"/>
      <c r="CRJ53" s="38"/>
      <c r="CRK53" s="38"/>
      <c r="CRL53" s="38"/>
      <c r="CRM53" s="38"/>
      <c r="CRN53" s="38"/>
      <c r="CRO53" s="38"/>
      <c r="CRP53" s="38"/>
      <c r="CRQ53" s="38"/>
      <c r="CRR53" s="38"/>
      <c r="CRS53" s="38"/>
      <c r="CRT53" s="38"/>
      <c r="CRU53" s="38"/>
      <c r="CRV53" s="38"/>
      <c r="CRW53" s="38"/>
      <c r="CRX53" s="38"/>
      <c r="CRY53" s="38"/>
      <c r="CRZ53" s="38"/>
      <c r="CSA53" s="38"/>
      <c r="CSB53" s="38"/>
      <c r="CSC53" s="38"/>
      <c r="CSD53" s="38"/>
      <c r="CSE53" s="38"/>
      <c r="CSF53" s="38"/>
      <c r="CSG53" s="38"/>
      <c r="CSH53" s="38"/>
      <c r="CSI53" s="38"/>
      <c r="CSJ53" s="38"/>
      <c r="CSK53" s="38"/>
      <c r="CSL53" s="38"/>
      <c r="CSM53" s="38"/>
      <c r="CSN53" s="38"/>
      <c r="CSO53" s="38"/>
      <c r="CSP53" s="38"/>
      <c r="CSQ53" s="38"/>
      <c r="CSR53" s="38"/>
      <c r="CSS53" s="38"/>
      <c r="CST53" s="38"/>
      <c r="CSU53" s="38"/>
      <c r="CSV53" s="38"/>
      <c r="CSW53" s="38"/>
      <c r="CSX53" s="38"/>
      <c r="CSY53" s="38"/>
      <c r="CSZ53" s="38"/>
      <c r="CTA53" s="38"/>
      <c r="CTB53" s="38"/>
      <c r="CTC53" s="38"/>
      <c r="CTD53" s="38"/>
      <c r="CTE53" s="38"/>
      <c r="CTF53" s="38"/>
      <c r="CTG53" s="38"/>
      <c r="CTH53" s="38"/>
      <c r="CTI53" s="38"/>
      <c r="CTJ53" s="38"/>
      <c r="CTK53" s="38"/>
      <c r="CTL53" s="38"/>
      <c r="CTM53" s="38"/>
      <c r="CTN53" s="38"/>
      <c r="CTO53" s="38"/>
      <c r="CTP53" s="38"/>
      <c r="CTQ53" s="38"/>
      <c r="CTR53" s="38"/>
      <c r="CTS53" s="38"/>
      <c r="CTT53" s="38"/>
      <c r="CTU53" s="38"/>
      <c r="CTV53" s="38"/>
      <c r="CTW53" s="38"/>
      <c r="CTX53" s="38"/>
      <c r="CTY53" s="38"/>
      <c r="CTZ53" s="38"/>
      <c r="CUA53" s="38"/>
      <c r="CUB53" s="38"/>
      <c r="CUC53" s="38"/>
      <c r="CUD53" s="38"/>
      <c r="CUE53" s="38"/>
      <c r="CUF53" s="38"/>
      <c r="CUG53" s="38"/>
      <c r="CUH53" s="38"/>
      <c r="CUI53" s="38"/>
      <c r="CUJ53" s="38"/>
      <c r="CUK53" s="38"/>
      <c r="CUL53" s="38"/>
      <c r="CUM53" s="38"/>
      <c r="CUN53" s="38"/>
      <c r="CUO53" s="38"/>
      <c r="CUP53" s="38"/>
      <c r="CUQ53" s="38"/>
      <c r="CUR53" s="38"/>
      <c r="CUS53" s="38"/>
      <c r="CUT53" s="38"/>
      <c r="CUU53" s="38"/>
      <c r="CUV53" s="38"/>
      <c r="CUW53" s="38"/>
      <c r="CUX53" s="38"/>
      <c r="CUY53" s="38"/>
      <c r="CUZ53" s="38"/>
      <c r="CVA53" s="38"/>
      <c r="CVB53" s="38"/>
      <c r="CVC53" s="38"/>
      <c r="CVD53" s="38"/>
      <c r="CVE53" s="38"/>
      <c r="CVF53" s="38"/>
      <c r="CVG53" s="38"/>
      <c r="CVH53" s="38"/>
      <c r="CVI53" s="38"/>
      <c r="CVJ53" s="38"/>
      <c r="CVK53" s="38"/>
      <c r="CVL53" s="38"/>
      <c r="CVM53" s="38"/>
      <c r="CVN53" s="38"/>
      <c r="CVO53" s="38"/>
      <c r="CVP53" s="38"/>
      <c r="CVQ53" s="38"/>
      <c r="CVR53" s="38"/>
      <c r="CVS53" s="38"/>
      <c r="CVT53" s="38"/>
      <c r="CVU53" s="38"/>
      <c r="CVV53" s="38"/>
      <c r="CVW53" s="38"/>
      <c r="CVX53" s="38"/>
      <c r="CVY53" s="38"/>
      <c r="CVZ53" s="38"/>
      <c r="CWA53" s="38"/>
      <c r="CWB53" s="38"/>
      <c r="CWC53" s="38"/>
      <c r="CWD53" s="38"/>
      <c r="CWE53" s="38"/>
      <c r="CWF53" s="38"/>
      <c r="CWG53" s="38"/>
      <c r="CWH53" s="38"/>
      <c r="CWI53" s="38"/>
      <c r="CWJ53" s="38"/>
      <c r="CWK53" s="38"/>
      <c r="CWL53" s="38"/>
      <c r="CWM53" s="38"/>
      <c r="CWN53" s="38"/>
      <c r="CWO53" s="38"/>
      <c r="CWP53" s="38"/>
      <c r="CWQ53" s="38"/>
      <c r="CWR53" s="38"/>
      <c r="CWS53" s="38"/>
      <c r="CWT53" s="38"/>
      <c r="CWU53" s="38"/>
      <c r="CWV53" s="38"/>
      <c r="CWW53" s="38"/>
      <c r="CWX53" s="38"/>
      <c r="CWY53" s="38"/>
      <c r="CWZ53" s="38"/>
      <c r="CXA53" s="38"/>
      <c r="CXB53" s="38"/>
      <c r="CXC53" s="38"/>
      <c r="CXD53" s="38"/>
      <c r="CXE53" s="38"/>
      <c r="CXF53" s="38"/>
      <c r="CXG53" s="38"/>
      <c r="CXH53" s="38"/>
      <c r="CXI53" s="38"/>
      <c r="CXJ53" s="38"/>
      <c r="CXK53" s="38"/>
      <c r="CXL53" s="38"/>
      <c r="CXM53" s="38"/>
      <c r="CXN53" s="38"/>
      <c r="CXO53" s="38"/>
      <c r="CXP53" s="38"/>
      <c r="CXQ53" s="38"/>
      <c r="CXR53" s="38"/>
      <c r="CXS53" s="38"/>
      <c r="CXT53" s="38"/>
      <c r="CXU53" s="38"/>
      <c r="CXV53" s="38"/>
      <c r="CXW53" s="38"/>
      <c r="CXX53" s="38"/>
      <c r="CXY53" s="38"/>
      <c r="CXZ53" s="38"/>
      <c r="CYA53" s="38"/>
      <c r="CYB53" s="38"/>
      <c r="CYC53" s="38"/>
      <c r="CYD53" s="38"/>
      <c r="CYE53" s="38"/>
      <c r="CYF53" s="38"/>
      <c r="CYG53" s="38"/>
      <c r="CYH53" s="38"/>
      <c r="CYI53" s="38"/>
      <c r="CYJ53" s="38"/>
      <c r="CYK53" s="38"/>
      <c r="CYL53" s="38"/>
      <c r="CYM53" s="38"/>
      <c r="CYN53" s="38"/>
      <c r="CYO53" s="38"/>
      <c r="CYP53" s="38"/>
      <c r="CYQ53" s="38"/>
      <c r="CYR53" s="38"/>
      <c r="CYS53" s="38"/>
      <c r="CYT53" s="38"/>
      <c r="CYU53" s="38"/>
      <c r="CYV53" s="38"/>
      <c r="CYW53" s="38"/>
      <c r="CYX53" s="38"/>
      <c r="CYY53" s="38"/>
      <c r="CYZ53" s="38"/>
      <c r="CZA53" s="38"/>
      <c r="CZB53" s="38"/>
      <c r="CZC53" s="38"/>
      <c r="CZD53" s="38"/>
      <c r="CZE53" s="38"/>
      <c r="CZF53" s="38"/>
      <c r="CZG53" s="38"/>
      <c r="CZH53" s="38"/>
      <c r="CZI53" s="38"/>
      <c r="CZJ53" s="38"/>
      <c r="CZK53" s="38"/>
      <c r="CZL53" s="38"/>
      <c r="CZM53" s="38"/>
      <c r="CZN53" s="38"/>
      <c r="CZO53" s="38"/>
      <c r="CZP53" s="38"/>
      <c r="CZQ53" s="38"/>
      <c r="CZR53" s="38"/>
      <c r="CZS53" s="38"/>
      <c r="CZT53" s="38"/>
      <c r="CZU53" s="38"/>
      <c r="CZV53" s="38"/>
      <c r="CZW53" s="38"/>
      <c r="CZX53" s="38"/>
      <c r="CZY53" s="38"/>
      <c r="CZZ53" s="38"/>
      <c r="DAA53" s="38"/>
      <c r="DAB53" s="38"/>
      <c r="DAC53" s="38"/>
      <c r="DAD53" s="38"/>
      <c r="DAE53" s="38"/>
      <c r="DAF53" s="38"/>
      <c r="DAG53" s="38"/>
      <c r="DAH53" s="38"/>
      <c r="DAI53" s="38"/>
      <c r="DAJ53" s="38"/>
      <c r="DAK53" s="38"/>
      <c r="DAL53" s="38"/>
      <c r="DAM53" s="38"/>
      <c r="DAN53" s="38"/>
      <c r="DAO53" s="38"/>
      <c r="DAP53" s="38"/>
      <c r="DAQ53" s="38"/>
      <c r="DAR53" s="38"/>
      <c r="DAS53" s="38"/>
      <c r="DAT53" s="38"/>
      <c r="DAU53" s="38"/>
      <c r="DAV53" s="38"/>
      <c r="DAW53" s="38"/>
      <c r="DAX53" s="38"/>
      <c r="DAY53" s="38"/>
      <c r="DAZ53" s="38"/>
      <c r="DBA53" s="38"/>
      <c r="DBB53" s="38"/>
      <c r="DBC53" s="38"/>
      <c r="DBD53" s="38"/>
      <c r="DBE53" s="38"/>
      <c r="DBF53" s="38"/>
      <c r="DBG53" s="38"/>
      <c r="DBH53" s="38"/>
      <c r="DBI53" s="38"/>
      <c r="DBJ53" s="38"/>
      <c r="DBK53" s="38"/>
      <c r="DBL53" s="38"/>
      <c r="DBM53" s="38"/>
      <c r="DBN53" s="38"/>
      <c r="DBO53" s="38"/>
      <c r="DBP53" s="38"/>
      <c r="DBQ53" s="38"/>
      <c r="DBR53" s="38"/>
      <c r="DBS53" s="38"/>
      <c r="DBT53" s="38"/>
      <c r="DBU53" s="38"/>
      <c r="DBV53" s="38"/>
      <c r="DBW53" s="38"/>
      <c r="DBX53" s="38"/>
      <c r="DBY53" s="38"/>
      <c r="DBZ53" s="38"/>
      <c r="DCA53" s="38"/>
      <c r="DCB53" s="38"/>
      <c r="DCC53" s="38"/>
      <c r="DCD53" s="38"/>
      <c r="DCE53" s="38"/>
      <c r="DCF53" s="38"/>
      <c r="DCG53" s="38"/>
      <c r="DCH53" s="38"/>
      <c r="DCI53" s="38"/>
      <c r="DCJ53" s="38"/>
      <c r="DCK53" s="38"/>
      <c r="DCL53" s="38"/>
      <c r="DCM53" s="38"/>
      <c r="DCN53" s="38"/>
      <c r="DCO53" s="38"/>
      <c r="DCP53" s="38"/>
      <c r="DCQ53" s="38"/>
      <c r="DCR53" s="38"/>
      <c r="DCS53" s="38"/>
      <c r="DCT53" s="38"/>
      <c r="DCU53" s="38"/>
      <c r="DCV53" s="38"/>
      <c r="DCW53" s="38"/>
      <c r="DCX53" s="38"/>
      <c r="DCY53" s="38"/>
      <c r="DCZ53" s="38"/>
      <c r="DDA53" s="38"/>
      <c r="DDB53" s="38"/>
      <c r="DDC53" s="38"/>
      <c r="DDD53" s="38"/>
      <c r="DDE53" s="38"/>
      <c r="DDF53" s="38"/>
      <c r="DDG53" s="38"/>
      <c r="DDH53" s="38"/>
      <c r="DDI53" s="38"/>
      <c r="DDJ53" s="38"/>
      <c r="DDK53" s="38"/>
      <c r="DDL53" s="38"/>
      <c r="DDM53" s="38"/>
      <c r="DDN53" s="38"/>
      <c r="DDO53" s="38"/>
      <c r="DDP53" s="38"/>
      <c r="DDQ53" s="38"/>
      <c r="DDR53" s="38"/>
      <c r="DDS53" s="38"/>
      <c r="DDT53" s="38"/>
      <c r="DDU53" s="38"/>
      <c r="DDV53" s="38"/>
      <c r="DDW53" s="38"/>
      <c r="DDX53" s="38"/>
      <c r="DDY53" s="38"/>
      <c r="DDZ53" s="38"/>
      <c r="DEA53" s="38"/>
      <c r="DEB53" s="38"/>
      <c r="DEC53" s="38"/>
      <c r="DED53" s="38"/>
      <c r="DEE53" s="38"/>
      <c r="DEF53" s="38"/>
      <c r="DEG53" s="38"/>
      <c r="DEH53" s="38"/>
      <c r="DEI53" s="38"/>
      <c r="DEJ53" s="38"/>
      <c r="DEK53" s="38"/>
      <c r="DEL53" s="38"/>
      <c r="DEM53" s="38"/>
      <c r="DEN53" s="38"/>
      <c r="DEO53" s="38"/>
      <c r="DEP53" s="38"/>
      <c r="DEQ53" s="38"/>
      <c r="DER53" s="38"/>
      <c r="DES53" s="38"/>
      <c r="DET53" s="38"/>
      <c r="DEU53" s="38"/>
      <c r="DEV53" s="38"/>
      <c r="DEW53" s="38"/>
      <c r="DEX53" s="38"/>
      <c r="DEY53" s="38"/>
      <c r="DEZ53" s="38"/>
      <c r="DFA53" s="38"/>
      <c r="DFB53" s="38"/>
      <c r="DFC53" s="38"/>
      <c r="DFD53" s="38"/>
      <c r="DFE53" s="38"/>
      <c r="DFF53" s="38"/>
      <c r="DFG53" s="38"/>
      <c r="DFH53" s="38"/>
      <c r="DFI53" s="38"/>
      <c r="DFJ53" s="38"/>
      <c r="DFK53" s="38"/>
      <c r="DFL53" s="38"/>
      <c r="DFM53" s="38"/>
      <c r="DFN53" s="38"/>
      <c r="DFO53" s="38"/>
      <c r="DFP53" s="38"/>
      <c r="DFQ53" s="38"/>
      <c r="DFR53" s="38"/>
      <c r="DFS53" s="38"/>
      <c r="DFT53" s="38"/>
      <c r="DFU53" s="38"/>
      <c r="DFV53" s="38"/>
      <c r="DFW53" s="38"/>
      <c r="DFX53" s="38"/>
      <c r="DFY53" s="38"/>
      <c r="DFZ53" s="38"/>
      <c r="DGA53" s="38"/>
      <c r="DGB53" s="38"/>
      <c r="DGC53" s="38"/>
      <c r="DGD53" s="38"/>
      <c r="DGE53" s="38"/>
      <c r="DGF53" s="38"/>
      <c r="DGG53" s="38"/>
      <c r="DGH53" s="38"/>
      <c r="DGI53" s="38"/>
      <c r="DGJ53" s="38"/>
      <c r="DGK53" s="38"/>
      <c r="DGL53" s="38"/>
      <c r="DGM53" s="38"/>
      <c r="DGN53" s="38"/>
      <c r="DGO53" s="38"/>
      <c r="DGP53" s="38"/>
      <c r="DGQ53" s="38"/>
      <c r="DGR53" s="38"/>
      <c r="DGS53" s="38"/>
      <c r="DGT53" s="38"/>
      <c r="DGU53" s="38"/>
      <c r="DGV53" s="38"/>
      <c r="DGW53" s="38"/>
      <c r="DGX53" s="38"/>
      <c r="DGY53" s="38"/>
      <c r="DGZ53" s="38"/>
      <c r="DHA53" s="38"/>
      <c r="DHB53" s="38"/>
      <c r="DHC53" s="38"/>
      <c r="DHD53" s="38"/>
      <c r="DHE53" s="38"/>
      <c r="DHF53" s="38"/>
      <c r="DHG53" s="38"/>
      <c r="DHH53" s="38"/>
      <c r="DHI53" s="38"/>
      <c r="DHJ53" s="38"/>
      <c r="DHK53" s="38"/>
      <c r="DHL53" s="38"/>
      <c r="DHM53" s="38"/>
      <c r="DHN53" s="38"/>
      <c r="DHO53" s="38"/>
      <c r="DHP53" s="38"/>
      <c r="DHQ53" s="38"/>
      <c r="DHR53" s="38"/>
      <c r="DHS53" s="38"/>
      <c r="DHT53" s="38"/>
      <c r="DHU53" s="38"/>
      <c r="DHV53" s="38"/>
      <c r="DHW53" s="38"/>
      <c r="DHX53" s="38"/>
      <c r="DHY53" s="38"/>
      <c r="DHZ53" s="38"/>
      <c r="DIA53" s="38"/>
      <c r="DIB53" s="38"/>
      <c r="DIC53" s="38"/>
      <c r="DID53" s="38"/>
      <c r="DIE53" s="38"/>
      <c r="DIF53" s="38"/>
      <c r="DIG53" s="38"/>
      <c r="DIH53" s="38"/>
      <c r="DII53" s="38"/>
      <c r="DIJ53" s="38"/>
      <c r="DIK53" s="38"/>
      <c r="DIL53" s="38"/>
      <c r="DIM53" s="38"/>
      <c r="DIN53" s="38"/>
      <c r="DIO53" s="38"/>
      <c r="DIP53" s="38"/>
      <c r="DIQ53" s="38"/>
      <c r="DIR53" s="38"/>
      <c r="DIS53" s="38"/>
      <c r="DIT53" s="38"/>
      <c r="DIU53" s="38"/>
      <c r="DIV53" s="38"/>
      <c r="DIW53" s="38"/>
      <c r="DIX53" s="38"/>
      <c r="DIY53" s="38"/>
      <c r="DIZ53" s="38"/>
      <c r="DJA53" s="38"/>
      <c r="DJB53" s="38"/>
      <c r="DJC53" s="38"/>
      <c r="DJD53" s="38"/>
      <c r="DJE53" s="38"/>
      <c r="DJF53" s="38"/>
      <c r="DJG53" s="38"/>
      <c r="DJH53" s="38"/>
      <c r="DJI53" s="38"/>
      <c r="DJJ53" s="38"/>
      <c r="DJK53" s="38"/>
      <c r="DJL53" s="38"/>
      <c r="DJM53" s="38"/>
      <c r="DJN53" s="38"/>
      <c r="DJO53" s="38"/>
      <c r="DJP53" s="38"/>
      <c r="DJQ53" s="38"/>
      <c r="DJR53" s="38"/>
      <c r="DJS53" s="38"/>
      <c r="DJT53" s="38"/>
      <c r="DJU53" s="38"/>
      <c r="DJV53" s="38"/>
      <c r="DJW53" s="38"/>
      <c r="DJX53" s="38"/>
      <c r="DJY53" s="38"/>
      <c r="DJZ53" s="38"/>
      <c r="DKA53" s="38"/>
      <c r="DKB53" s="38"/>
      <c r="DKC53" s="38"/>
      <c r="DKD53" s="38"/>
      <c r="DKE53" s="38"/>
      <c r="DKF53" s="38"/>
      <c r="DKG53" s="38"/>
      <c r="DKH53" s="38"/>
      <c r="DKI53" s="38"/>
      <c r="DKJ53" s="38"/>
      <c r="DKK53" s="38"/>
      <c r="DKL53" s="38"/>
      <c r="DKM53" s="38"/>
      <c r="DKN53" s="38"/>
      <c r="DKO53" s="38"/>
      <c r="DKP53" s="38"/>
      <c r="DKQ53" s="38"/>
      <c r="DKR53" s="38"/>
      <c r="DKS53" s="38"/>
      <c r="DKT53" s="38"/>
      <c r="DKU53" s="38"/>
      <c r="DKV53" s="38"/>
      <c r="DKW53" s="38"/>
      <c r="DKX53" s="38"/>
      <c r="DKY53" s="38"/>
      <c r="DKZ53" s="38"/>
      <c r="DLA53" s="38"/>
      <c r="DLB53" s="38"/>
      <c r="DLC53" s="38"/>
      <c r="DLD53" s="38"/>
      <c r="DLE53" s="38"/>
      <c r="DLF53" s="38"/>
      <c r="DLG53" s="38"/>
      <c r="DLH53" s="38"/>
      <c r="DLI53" s="38"/>
      <c r="DLJ53" s="38"/>
      <c r="DLK53" s="38"/>
      <c r="DLL53" s="38"/>
      <c r="DLM53" s="38"/>
      <c r="DLN53" s="38"/>
      <c r="DLO53" s="38"/>
      <c r="DLP53" s="38"/>
      <c r="DLQ53" s="38"/>
      <c r="DLR53" s="38"/>
      <c r="DLS53" s="38"/>
      <c r="DLT53" s="38"/>
      <c r="DLU53" s="38"/>
      <c r="DLV53" s="38"/>
      <c r="DLW53" s="38"/>
      <c r="DLX53" s="38"/>
      <c r="DLY53" s="38"/>
      <c r="DLZ53" s="38"/>
      <c r="DMA53" s="38"/>
      <c r="DMB53" s="38"/>
      <c r="DMC53" s="38"/>
      <c r="DMD53" s="38"/>
      <c r="DME53" s="38"/>
      <c r="DMF53" s="38"/>
      <c r="DMG53" s="38"/>
      <c r="DMH53" s="38"/>
      <c r="DMI53" s="38"/>
      <c r="DMJ53" s="38"/>
      <c r="DMK53" s="38"/>
      <c r="DML53" s="38"/>
      <c r="DMM53" s="38"/>
      <c r="DMN53" s="38"/>
      <c r="DMO53" s="38"/>
      <c r="DMP53" s="38"/>
      <c r="DMQ53" s="38"/>
      <c r="DMR53" s="38"/>
      <c r="DMS53" s="38"/>
      <c r="DMT53" s="38"/>
      <c r="DMU53" s="38"/>
      <c r="DMV53" s="38"/>
      <c r="DMW53" s="38"/>
      <c r="DMX53" s="38"/>
      <c r="DMY53" s="38"/>
      <c r="DMZ53" s="38"/>
      <c r="DNA53" s="38"/>
      <c r="DNB53" s="38"/>
      <c r="DNC53" s="38"/>
      <c r="DND53" s="38"/>
      <c r="DNE53" s="38"/>
      <c r="DNF53" s="38"/>
      <c r="DNG53" s="38"/>
      <c r="DNH53" s="38"/>
      <c r="DNI53" s="38"/>
      <c r="DNJ53" s="38"/>
      <c r="DNK53" s="38"/>
      <c r="DNL53" s="38"/>
      <c r="DNM53" s="38"/>
      <c r="DNN53" s="38"/>
      <c r="DNO53" s="38"/>
      <c r="DNP53" s="38"/>
      <c r="DNQ53" s="38"/>
      <c r="DNR53" s="38"/>
      <c r="DNS53" s="38"/>
      <c r="DNT53" s="38"/>
      <c r="DNU53" s="38"/>
      <c r="DNV53" s="38"/>
      <c r="DNW53" s="38"/>
      <c r="DNX53" s="38"/>
      <c r="DNY53" s="38"/>
      <c r="DNZ53" s="38"/>
      <c r="DOA53" s="38"/>
      <c r="DOB53" s="38"/>
      <c r="DOC53" s="38"/>
      <c r="DOD53" s="38"/>
      <c r="DOE53" s="38"/>
      <c r="DOF53" s="38"/>
      <c r="DOG53" s="38"/>
      <c r="DOH53" s="38"/>
      <c r="DOI53" s="38"/>
      <c r="DOJ53" s="38"/>
      <c r="DOK53" s="38"/>
      <c r="DOL53" s="38"/>
      <c r="DOM53" s="38"/>
      <c r="DON53" s="38"/>
      <c r="DOO53" s="38"/>
      <c r="DOP53" s="38"/>
      <c r="DOQ53" s="38"/>
      <c r="DOR53" s="38"/>
      <c r="DOS53" s="38"/>
      <c r="DOT53" s="38"/>
      <c r="DOU53" s="38"/>
      <c r="DOV53" s="38"/>
      <c r="DOW53" s="38"/>
      <c r="DOX53" s="38"/>
      <c r="DOY53" s="38"/>
      <c r="DOZ53" s="38"/>
      <c r="DPA53" s="38"/>
      <c r="DPB53" s="38"/>
      <c r="DPC53" s="38"/>
      <c r="DPD53" s="38"/>
      <c r="DPE53" s="38"/>
      <c r="DPF53" s="38"/>
      <c r="DPG53" s="38"/>
      <c r="DPH53" s="38"/>
      <c r="DPI53" s="38"/>
      <c r="DPJ53" s="38"/>
      <c r="DPK53" s="38"/>
      <c r="DPL53" s="38"/>
      <c r="DPM53" s="38"/>
      <c r="DPN53" s="38"/>
      <c r="DPO53" s="38"/>
      <c r="DPP53" s="38"/>
      <c r="DPQ53" s="38"/>
      <c r="DPR53" s="38"/>
      <c r="DPS53" s="38"/>
      <c r="DPT53" s="38"/>
      <c r="DPU53" s="38"/>
      <c r="DPV53" s="38"/>
      <c r="DPW53" s="38"/>
      <c r="DPX53" s="38"/>
      <c r="DPY53" s="38"/>
      <c r="DPZ53" s="38"/>
      <c r="DQA53" s="38"/>
      <c r="DQB53" s="38"/>
      <c r="DQC53" s="38"/>
      <c r="DQD53" s="38"/>
      <c r="DQE53" s="38"/>
      <c r="DQF53" s="38"/>
      <c r="DQG53" s="38"/>
      <c r="DQH53" s="38"/>
      <c r="DQI53" s="38"/>
      <c r="DQJ53" s="38"/>
      <c r="DQK53" s="38"/>
      <c r="DQL53" s="38"/>
      <c r="DQM53" s="38"/>
      <c r="DQN53" s="38"/>
      <c r="DQO53" s="38"/>
      <c r="DQP53" s="38"/>
      <c r="DQQ53" s="38"/>
      <c r="DQR53" s="38"/>
      <c r="DQS53" s="38"/>
      <c r="DQT53" s="38"/>
      <c r="DQU53" s="38"/>
      <c r="DQV53" s="38"/>
      <c r="DQW53" s="38"/>
      <c r="DQX53" s="38"/>
      <c r="DQY53" s="38"/>
      <c r="DQZ53" s="38"/>
      <c r="DRA53" s="38"/>
      <c r="DRB53" s="38"/>
      <c r="DRC53" s="38"/>
      <c r="DRD53" s="38"/>
      <c r="DRE53" s="38"/>
      <c r="DRF53" s="38"/>
      <c r="DRG53" s="38"/>
      <c r="DRH53" s="38"/>
      <c r="DRI53" s="38"/>
      <c r="DRJ53" s="38"/>
      <c r="DRK53" s="38"/>
      <c r="DRL53" s="38"/>
      <c r="DRM53" s="38"/>
      <c r="DRN53" s="38"/>
      <c r="DRO53" s="38"/>
      <c r="DRP53" s="38"/>
      <c r="DRQ53" s="38"/>
      <c r="DRR53" s="38"/>
      <c r="DRS53" s="38"/>
      <c r="DRT53" s="38"/>
      <c r="DRU53" s="38"/>
      <c r="DRV53" s="38"/>
      <c r="DRW53" s="38"/>
      <c r="DRX53" s="38"/>
      <c r="DRY53" s="38"/>
      <c r="DRZ53" s="38"/>
      <c r="DSA53" s="38"/>
      <c r="DSB53" s="38"/>
      <c r="DSC53" s="38"/>
      <c r="DSD53" s="38"/>
      <c r="DSE53" s="38"/>
      <c r="DSF53" s="38"/>
      <c r="DSG53" s="38"/>
      <c r="DSH53" s="38"/>
      <c r="DSI53" s="38"/>
      <c r="DSJ53" s="38"/>
      <c r="DSK53" s="38"/>
      <c r="DSL53" s="38"/>
      <c r="DSM53" s="38"/>
      <c r="DSN53" s="38"/>
      <c r="DSO53" s="38"/>
      <c r="DSP53" s="38"/>
      <c r="DSQ53" s="38"/>
      <c r="DSR53" s="38"/>
      <c r="DSS53" s="38"/>
      <c r="DST53" s="38"/>
      <c r="DSU53" s="38"/>
      <c r="DSV53" s="38"/>
      <c r="DSW53" s="38"/>
      <c r="DSX53" s="38"/>
      <c r="DSY53" s="38"/>
      <c r="DSZ53" s="38"/>
      <c r="DTA53" s="38"/>
      <c r="DTB53" s="38"/>
      <c r="DTC53" s="38"/>
      <c r="DTD53" s="38"/>
      <c r="DTE53" s="38"/>
      <c r="DTF53" s="38"/>
      <c r="DTG53" s="38"/>
      <c r="DTH53" s="38"/>
      <c r="DTI53" s="38"/>
      <c r="DTJ53" s="38"/>
      <c r="DTK53" s="38"/>
      <c r="DTL53" s="38"/>
      <c r="DTM53" s="38"/>
      <c r="DTN53" s="38"/>
      <c r="DTO53" s="38"/>
      <c r="DTP53" s="38"/>
      <c r="DTQ53" s="38"/>
      <c r="DTR53" s="38"/>
      <c r="DTS53" s="38"/>
      <c r="DTT53" s="38"/>
      <c r="DTU53" s="38"/>
      <c r="DTV53" s="38"/>
      <c r="DTW53" s="38"/>
      <c r="DTX53" s="38"/>
      <c r="DTY53" s="38"/>
      <c r="DTZ53" s="38"/>
      <c r="DUA53" s="38"/>
      <c r="DUB53" s="38"/>
      <c r="DUC53" s="38"/>
      <c r="DUD53" s="38"/>
      <c r="DUE53" s="38"/>
      <c r="DUF53" s="38"/>
      <c r="DUG53" s="38"/>
      <c r="DUH53" s="38"/>
      <c r="DUI53" s="38"/>
      <c r="DUJ53" s="38"/>
      <c r="DUK53" s="38"/>
      <c r="DUL53" s="38"/>
      <c r="DUM53" s="38"/>
      <c r="DUN53" s="38"/>
      <c r="DUO53" s="38"/>
      <c r="DUP53" s="38"/>
      <c r="DUQ53" s="38"/>
      <c r="DUR53" s="38"/>
      <c r="DUS53" s="38"/>
      <c r="DUT53" s="38"/>
      <c r="DUU53" s="38"/>
      <c r="DUV53" s="38"/>
      <c r="DUW53" s="38"/>
      <c r="DUX53" s="38"/>
      <c r="DUY53" s="38"/>
      <c r="DUZ53" s="38"/>
      <c r="DVA53" s="38"/>
      <c r="DVB53" s="38"/>
      <c r="DVC53" s="38"/>
      <c r="DVD53" s="38"/>
      <c r="DVE53" s="38"/>
      <c r="DVF53" s="38"/>
      <c r="DVG53" s="38"/>
      <c r="DVH53" s="38"/>
      <c r="DVI53" s="38"/>
      <c r="DVJ53" s="38"/>
      <c r="DVK53" s="38"/>
      <c r="DVL53" s="38"/>
      <c r="DVM53" s="38"/>
      <c r="DVN53" s="38"/>
      <c r="DVO53" s="38"/>
      <c r="DVP53" s="38"/>
      <c r="DVQ53" s="38"/>
      <c r="DVR53" s="38"/>
      <c r="DVS53" s="38"/>
      <c r="DVT53" s="38"/>
      <c r="DVU53" s="38"/>
      <c r="DVV53" s="38"/>
      <c r="DVW53" s="38"/>
      <c r="DVX53" s="38"/>
      <c r="DVY53" s="38"/>
      <c r="DVZ53" s="38"/>
      <c r="DWA53" s="38"/>
      <c r="DWB53" s="38"/>
      <c r="DWC53" s="38"/>
      <c r="DWD53" s="38"/>
      <c r="DWE53" s="38"/>
      <c r="DWF53" s="38"/>
      <c r="DWG53" s="38"/>
      <c r="DWH53" s="38"/>
      <c r="DWI53" s="38"/>
      <c r="DWJ53" s="38"/>
      <c r="DWK53" s="38"/>
      <c r="DWL53" s="38"/>
      <c r="DWM53" s="38"/>
      <c r="DWN53" s="38"/>
      <c r="DWO53" s="38"/>
      <c r="DWP53" s="38"/>
      <c r="DWQ53" s="38"/>
      <c r="DWR53" s="38"/>
      <c r="DWS53" s="38"/>
      <c r="DWT53" s="38"/>
      <c r="DWU53" s="38"/>
      <c r="DWV53" s="38"/>
      <c r="DWW53" s="38"/>
      <c r="DWX53" s="38"/>
      <c r="DWY53" s="38"/>
      <c r="DWZ53" s="38"/>
      <c r="DXA53" s="38"/>
      <c r="DXB53" s="38"/>
      <c r="DXC53" s="38"/>
      <c r="DXD53" s="38"/>
      <c r="DXE53" s="38"/>
      <c r="DXF53" s="38"/>
      <c r="DXG53" s="38"/>
      <c r="DXH53" s="38"/>
      <c r="DXI53" s="38"/>
      <c r="DXJ53" s="38"/>
      <c r="DXK53" s="38"/>
      <c r="DXL53" s="38"/>
      <c r="DXM53" s="38"/>
      <c r="DXN53" s="38"/>
      <c r="DXO53" s="38"/>
      <c r="DXP53" s="38"/>
      <c r="DXQ53" s="38"/>
      <c r="DXR53" s="38"/>
      <c r="DXS53" s="38"/>
      <c r="DXT53" s="38"/>
      <c r="DXU53" s="38"/>
      <c r="DXV53" s="38"/>
      <c r="DXW53" s="38"/>
      <c r="DXX53" s="38"/>
      <c r="DXY53" s="38"/>
      <c r="DXZ53" s="38"/>
      <c r="DYA53" s="38"/>
      <c r="DYB53" s="38"/>
      <c r="DYC53" s="38"/>
      <c r="DYD53" s="38"/>
      <c r="DYE53" s="38"/>
      <c r="DYF53" s="38"/>
      <c r="DYG53" s="38"/>
      <c r="DYH53" s="38"/>
      <c r="DYI53" s="38"/>
      <c r="DYJ53" s="38"/>
      <c r="DYK53" s="38"/>
      <c r="DYL53" s="38"/>
      <c r="DYM53" s="38"/>
      <c r="DYN53" s="38"/>
      <c r="DYO53" s="38"/>
      <c r="DYP53" s="38"/>
      <c r="DYQ53" s="38"/>
      <c r="DYR53" s="38"/>
      <c r="DYS53" s="38"/>
      <c r="DYT53" s="38"/>
      <c r="DYU53" s="38"/>
      <c r="DYV53" s="38"/>
      <c r="DYW53" s="38"/>
      <c r="DYX53" s="38"/>
      <c r="DYY53" s="38"/>
      <c r="DYZ53" s="38"/>
      <c r="DZA53" s="38"/>
      <c r="DZB53" s="38"/>
      <c r="DZC53" s="38"/>
      <c r="DZD53" s="38"/>
      <c r="DZE53" s="38"/>
      <c r="DZF53" s="38"/>
      <c r="DZG53" s="38"/>
      <c r="DZH53" s="38"/>
      <c r="DZI53" s="38"/>
      <c r="DZJ53" s="38"/>
      <c r="DZK53" s="38"/>
      <c r="DZL53" s="38"/>
      <c r="DZM53" s="38"/>
      <c r="DZN53" s="38"/>
      <c r="DZO53" s="38"/>
      <c r="DZP53" s="38"/>
      <c r="DZQ53" s="38"/>
      <c r="DZR53" s="38"/>
      <c r="DZS53" s="38"/>
      <c r="DZT53" s="38"/>
      <c r="DZU53" s="38"/>
      <c r="DZV53" s="38"/>
      <c r="DZW53" s="38"/>
      <c r="DZX53" s="38"/>
      <c r="DZY53" s="38"/>
      <c r="DZZ53" s="38"/>
      <c r="EAA53" s="38"/>
      <c r="EAB53" s="38"/>
      <c r="EAC53" s="38"/>
      <c r="EAD53" s="38"/>
      <c r="EAE53" s="38"/>
      <c r="EAF53" s="38"/>
      <c r="EAG53" s="38"/>
      <c r="EAH53" s="38"/>
      <c r="EAI53" s="38"/>
      <c r="EAJ53" s="38"/>
      <c r="EAK53" s="38"/>
      <c r="EAL53" s="38"/>
      <c r="EAM53" s="38"/>
      <c r="EAN53" s="38"/>
      <c r="EAO53" s="38"/>
      <c r="EAP53" s="38"/>
      <c r="EAQ53" s="38"/>
      <c r="EAR53" s="38"/>
      <c r="EAS53" s="38"/>
      <c r="EAT53" s="38"/>
      <c r="EAU53" s="38"/>
      <c r="EAV53" s="38"/>
      <c r="EAW53" s="38"/>
      <c r="EAX53" s="38"/>
      <c r="EAY53" s="38"/>
      <c r="EAZ53" s="38"/>
      <c r="EBA53" s="38"/>
      <c r="EBB53" s="38"/>
      <c r="EBC53" s="38"/>
      <c r="EBD53" s="38"/>
      <c r="EBE53" s="38"/>
      <c r="EBF53" s="38"/>
      <c r="EBG53" s="38"/>
      <c r="EBH53" s="38"/>
      <c r="EBI53" s="38"/>
      <c r="EBJ53" s="38"/>
      <c r="EBK53" s="38"/>
      <c r="EBL53" s="38"/>
      <c r="EBM53" s="38"/>
      <c r="EBN53" s="38"/>
      <c r="EBO53" s="38"/>
      <c r="EBP53" s="38"/>
      <c r="EBQ53" s="38"/>
      <c r="EBR53" s="38"/>
      <c r="EBS53" s="38"/>
      <c r="EBT53" s="38"/>
      <c r="EBU53" s="38"/>
      <c r="EBV53" s="38"/>
      <c r="EBW53" s="38"/>
      <c r="EBX53" s="38"/>
      <c r="EBY53" s="38"/>
      <c r="EBZ53" s="38"/>
      <c r="ECA53" s="38"/>
      <c r="ECB53" s="38"/>
      <c r="ECC53" s="38"/>
      <c r="ECD53" s="38"/>
      <c r="ECE53" s="38"/>
      <c r="ECF53" s="38"/>
      <c r="ECG53" s="38"/>
      <c r="ECH53" s="38"/>
      <c r="ECI53" s="38"/>
      <c r="ECJ53" s="38"/>
      <c r="ECK53" s="38"/>
      <c r="ECL53" s="38"/>
      <c r="ECM53" s="38"/>
      <c r="ECN53" s="38"/>
      <c r="ECO53" s="38"/>
      <c r="ECP53" s="38"/>
      <c r="ECQ53" s="38"/>
      <c r="ECR53" s="38"/>
      <c r="ECS53" s="38"/>
      <c r="ECT53" s="38"/>
      <c r="ECU53" s="38"/>
      <c r="ECV53" s="38"/>
      <c r="ECW53" s="38"/>
      <c r="ECX53" s="38"/>
      <c r="ECY53" s="38"/>
      <c r="ECZ53" s="38"/>
      <c r="EDA53" s="38"/>
      <c r="EDB53" s="38"/>
      <c r="EDC53" s="38"/>
      <c r="EDD53" s="38"/>
      <c r="EDE53" s="38"/>
      <c r="EDF53" s="38"/>
      <c r="EDG53" s="38"/>
      <c r="EDH53" s="38"/>
      <c r="EDI53" s="38"/>
      <c r="EDJ53" s="38"/>
      <c r="EDK53" s="38"/>
      <c r="EDL53" s="38"/>
      <c r="EDM53" s="38"/>
      <c r="EDN53" s="38"/>
      <c r="EDO53" s="38"/>
      <c r="EDP53" s="38"/>
      <c r="EDQ53" s="38"/>
      <c r="EDR53" s="38"/>
      <c r="EDS53" s="38"/>
      <c r="EDT53" s="38"/>
      <c r="EDU53" s="38"/>
      <c r="EDV53" s="38"/>
      <c r="EDW53" s="38"/>
      <c r="EDX53" s="38"/>
      <c r="EDY53" s="38"/>
      <c r="EDZ53" s="38"/>
      <c r="EEA53" s="38"/>
      <c r="EEB53" s="38"/>
      <c r="EEC53" s="38"/>
      <c r="EED53" s="38"/>
      <c r="EEE53" s="38"/>
      <c r="EEF53" s="38"/>
      <c r="EEG53" s="38"/>
      <c r="EEH53" s="38"/>
      <c r="EEI53" s="38"/>
      <c r="EEJ53" s="38"/>
      <c r="EEK53" s="38"/>
      <c r="EEL53" s="38"/>
      <c r="EEM53" s="38"/>
      <c r="EEN53" s="38"/>
      <c r="EEO53" s="38"/>
      <c r="EEP53" s="38"/>
      <c r="EEQ53" s="38"/>
      <c r="EER53" s="38"/>
      <c r="EES53" s="38"/>
      <c r="EET53" s="38"/>
      <c r="EEU53" s="38"/>
      <c r="EEV53" s="38"/>
      <c r="EEW53" s="38"/>
      <c r="EEX53" s="38"/>
      <c r="EEY53" s="38"/>
      <c r="EEZ53" s="38"/>
      <c r="EFA53" s="38"/>
      <c r="EFB53" s="38"/>
      <c r="EFC53" s="38"/>
      <c r="EFD53" s="38"/>
      <c r="EFE53" s="38"/>
      <c r="EFF53" s="38"/>
      <c r="EFG53" s="38"/>
      <c r="EFH53" s="38"/>
      <c r="EFI53" s="38"/>
      <c r="EFJ53" s="38"/>
      <c r="EFK53" s="38"/>
      <c r="EFL53" s="38"/>
      <c r="EFM53" s="38"/>
      <c r="EFN53" s="38"/>
      <c r="EFO53" s="38"/>
      <c r="EFP53" s="38"/>
      <c r="EFQ53" s="38"/>
      <c r="EFR53" s="38"/>
      <c r="EFS53" s="38"/>
      <c r="EFT53" s="38"/>
      <c r="EFU53" s="38"/>
      <c r="EFV53" s="38"/>
      <c r="EFW53" s="38"/>
      <c r="EFX53" s="38"/>
      <c r="EFY53" s="38"/>
      <c r="EFZ53" s="38"/>
      <c r="EGA53" s="38"/>
      <c r="EGB53" s="38"/>
      <c r="EGC53" s="38"/>
      <c r="EGD53" s="38"/>
      <c r="EGE53" s="38"/>
      <c r="EGF53" s="38"/>
      <c r="EGG53" s="38"/>
      <c r="EGH53" s="38"/>
      <c r="EGI53" s="38"/>
      <c r="EGJ53" s="38"/>
      <c r="EGK53" s="38"/>
      <c r="EGL53" s="38"/>
      <c r="EGM53" s="38"/>
      <c r="EGN53" s="38"/>
      <c r="EGO53" s="38"/>
      <c r="EGP53" s="38"/>
      <c r="EGQ53" s="38"/>
      <c r="EGR53" s="38"/>
      <c r="EGS53" s="38"/>
      <c r="EGT53" s="38"/>
      <c r="EGU53" s="38"/>
      <c r="EGV53" s="38"/>
      <c r="EGW53" s="38"/>
      <c r="EGX53" s="38"/>
      <c r="EGY53" s="38"/>
      <c r="EGZ53" s="38"/>
      <c r="EHA53" s="38"/>
      <c r="EHB53" s="38"/>
      <c r="EHC53" s="38"/>
      <c r="EHD53" s="38"/>
      <c r="EHE53" s="38"/>
      <c r="EHF53" s="38"/>
      <c r="EHG53" s="38"/>
      <c r="EHH53" s="38"/>
      <c r="EHI53" s="38"/>
      <c r="EHJ53" s="38"/>
      <c r="EHK53" s="38"/>
      <c r="EHL53" s="38"/>
      <c r="EHM53" s="38"/>
      <c r="EHN53" s="38"/>
      <c r="EHO53" s="38"/>
      <c r="EHP53" s="38"/>
      <c r="EHQ53" s="38"/>
      <c r="EHR53" s="38"/>
      <c r="EHS53" s="38"/>
      <c r="EHT53" s="38"/>
      <c r="EHU53" s="38"/>
      <c r="EHV53" s="38"/>
      <c r="EHW53" s="38"/>
      <c r="EHX53" s="38"/>
      <c r="EHY53" s="38"/>
      <c r="EHZ53" s="38"/>
      <c r="EIA53" s="38"/>
      <c r="EIB53" s="38"/>
      <c r="EIC53" s="38"/>
      <c r="EID53" s="38"/>
      <c r="EIE53" s="38"/>
      <c r="EIF53" s="38"/>
      <c r="EIG53" s="38"/>
      <c r="EIH53" s="38"/>
      <c r="EII53" s="38"/>
      <c r="EIJ53" s="38"/>
      <c r="EIK53" s="38"/>
      <c r="EIL53" s="38"/>
      <c r="EIM53" s="38"/>
      <c r="EIN53" s="38"/>
      <c r="EIO53" s="38"/>
      <c r="EIP53" s="38"/>
      <c r="EIQ53" s="38"/>
      <c r="EIR53" s="38"/>
      <c r="EIS53" s="38"/>
      <c r="EIT53" s="38"/>
      <c r="EIU53" s="38"/>
      <c r="EIV53" s="38"/>
      <c r="EIW53" s="38"/>
      <c r="EIX53" s="38"/>
      <c r="EIY53" s="38"/>
      <c r="EIZ53" s="38"/>
      <c r="EJA53" s="38"/>
      <c r="EJB53" s="38"/>
      <c r="EJC53" s="38"/>
      <c r="EJD53" s="38"/>
      <c r="EJE53" s="38"/>
      <c r="EJF53" s="38"/>
      <c r="EJG53" s="38"/>
      <c r="EJH53" s="38"/>
      <c r="EJI53" s="38"/>
      <c r="EJJ53" s="38"/>
      <c r="EJK53" s="38"/>
      <c r="EJL53" s="38"/>
      <c r="EJM53" s="38"/>
      <c r="EJN53" s="38"/>
      <c r="EJO53" s="38"/>
      <c r="EJP53" s="38"/>
      <c r="EJQ53" s="38"/>
      <c r="EJR53" s="38"/>
      <c r="EJS53" s="38"/>
      <c r="EJT53" s="38"/>
      <c r="EJU53" s="38"/>
      <c r="EJV53" s="38"/>
      <c r="EJW53" s="38"/>
      <c r="EJX53" s="38"/>
      <c r="EJY53" s="38"/>
      <c r="EJZ53" s="38"/>
      <c r="EKA53" s="38"/>
      <c r="EKB53" s="38"/>
      <c r="EKC53" s="38"/>
      <c r="EKD53" s="38"/>
      <c r="EKE53" s="38"/>
      <c r="EKF53" s="38"/>
      <c r="EKG53" s="38"/>
      <c r="EKH53" s="38"/>
      <c r="EKI53" s="38"/>
      <c r="EKJ53" s="38"/>
      <c r="EKK53" s="38"/>
      <c r="EKL53" s="38"/>
      <c r="EKM53" s="38"/>
      <c r="EKN53" s="38"/>
      <c r="EKO53" s="38"/>
      <c r="EKP53" s="38"/>
      <c r="EKQ53" s="38"/>
      <c r="EKR53" s="38"/>
      <c r="EKS53" s="38"/>
      <c r="EKT53" s="38"/>
      <c r="EKU53" s="38"/>
      <c r="EKV53" s="38"/>
      <c r="EKW53" s="38"/>
      <c r="EKX53" s="38"/>
      <c r="EKY53" s="38"/>
      <c r="EKZ53" s="38"/>
      <c r="ELA53" s="38"/>
      <c r="ELB53" s="38"/>
      <c r="ELC53" s="38"/>
      <c r="ELD53" s="38"/>
      <c r="ELE53" s="38"/>
      <c r="ELF53" s="38"/>
      <c r="ELG53" s="38"/>
      <c r="ELH53" s="38"/>
      <c r="ELI53" s="38"/>
      <c r="ELJ53" s="38"/>
      <c r="ELK53" s="38"/>
      <c r="ELL53" s="38"/>
      <c r="ELM53" s="38"/>
      <c r="ELN53" s="38"/>
      <c r="ELO53" s="38"/>
      <c r="ELP53" s="38"/>
      <c r="ELQ53" s="38"/>
      <c r="ELR53" s="38"/>
      <c r="ELS53" s="38"/>
      <c r="ELT53" s="38"/>
      <c r="ELU53" s="38"/>
      <c r="ELV53" s="38"/>
      <c r="ELW53" s="38"/>
      <c r="ELX53" s="38"/>
      <c r="ELY53" s="38"/>
      <c r="ELZ53" s="38"/>
      <c r="EMA53" s="38"/>
      <c r="EMB53" s="38"/>
      <c r="EMC53" s="38"/>
      <c r="EMD53" s="38"/>
      <c r="EME53" s="38"/>
      <c r="EMF53" s="38"/>
      <c r="EMG53" s="38"/>
      <c r="EMH53" s="38"/>
      <c r="EMI53" s="38"/>
      <c r="EMJ53" s="38"/>
      <c r="EMK53" s="38"/>
      <c r="EML53" s="38"/>
      <c r="EMM53" s="38"/>
      <c r="EMN53" s="38"/>
      <c r="EMO53" s="38"/>
      <c r="EMP53" s="38"/>
      <c r="EMQ53" s="38"/>
      <c r="EMR53" s="38"/>
      <c r="EMS53" s="38"/>
      <c r="EMT53" s="38"/>
      <c r="EMU53" s="38"/>
      <c r="EMV53" s="38"/>
      <c r="EMW53" s="38"/>
      <c r="EMX53" s="38"/>
      <c r="EMY53" s="38"/>
      <c r="EMZ53" s="38"/>
      <c r="ENA53" s="38"/>
      <c r="ENB53" s="38"/>
      <c r="ENC53" s="38"/>
      <c r="END53" s="38"/>
      <c r="ENE53" s="38"/>
      <c r="ENF53" s="38"/>
      <c r="ENG53" s="38"/>
      <c r="ENH53" s="38"/>
      <c r="ENI53" s="38"/>
      <c r="ENJ53" s="38"/>
      <c r="ENK53" s="38"/>
      <c r="ENL53" s="38"/>
      <c r="ENM53" s="38"/>
      <c r="ENN53" s="38"/>
      <c r="ENO53" s="38"/>
      <c r="ENP53" s="38"/>
      <c r="ENQ53" s="38"/>
      <c r="ENR53" s="38"/>
      <c r="ENS53" s="38"/>
      <c r="ENT53" s="38"/>
      <c r="ENU53" s="38"/>
      <c r="ENV53" s="38"/>
      <c r="ENW53" s="38"/>
      <c r="ENX53" s="38"/>
      <c r="ENY53" s="38"/>
      <c r="ENZ53" s="38"/>
      <c r="EOA53" s="38"/>
      <c r="EOB53" s="38"/>
      <c r="EOC53" s="38"/>
      <c r="EOD53" s="38"/>
      <c r="EOE53" s="38"/>
      <c r="EOF53" s="38"/>
      <c r="EOG53" s="38"/>
      <c r="EOH53" s="38"/>
      <c r="EOI53" s="38"/>
      <c r="EOJ53" s="38"/>
      <c r="EOK53" s="38"/>
      <c r="EOL53" s="38"/>
      <c r="EOM53" s="38"/>
      <c r="EON53" s="38"/>
      <c r="EOO53" s="38"/>
      <c r="EOP53" s="38"/>
      <c r="EOQ53" s="38"/>
      <c r="EOR53" s="38"/>
      <c r="EOS53" s="38"/>
      <c r="EOT53" s="38"/>
      <c r="EOU53" s="38"/>
      <c r="EOV53" s="38"/>
      <c r="EOW53" s="38"/>
      <c r="EOX53" s="38"/>
      <c r="EOY53" s="38"/>
      <c r="EOZ53" s="38"/>
      <c r="EPA53" s="38"/>
      <c r="EPB53" s="38"/>
      <c r="EPC53" s="38"/>
      <c r="EPD53" s="38"/>
      <c r="EPE53" s="38"/>
      <c r="EPF53" s="38"/>
      <c r="EPG53" s="38"/>
      <c r="EPH53" s="38"/>
      <c r="EPI53" s="38"/>
      <c r="EPJ53" s="38"/>
      <c r="EPK53" s="38"/>
      <c r="EPL53" s="38"/>
      <c r="EPM53" s="38"/>
      <c r="EPN53" s="38"/>
      <c r="EPO53" s="38"/>
      <c r="EPP53" s="38"/>
      <c r="EPQ53" s="38"/>
      <c r="EPR53" s="38"/>
      <c r="EPS53" s="38"/>
      <c r="EPT53" s="38"/>
      <c r="EPU53" s="38"/>
      <c r="EPV53" s="38"/>
      <c r="EPW53" s="38"/>
      <c r="EPX53" s="38"/>
      <c r="EPY53" s="38"/>
      <c r="EPZ53" s="38"/>
      <c r="EQA53" s="38"/>
      <c r="EQB53" s="38"/>
      <c r="EQC53" s="38"/>
      <c r="EQD53" s="38"/>
      <c r="EQE53" s="38"/>
      <c r="EQF53" s="38"/>
      <c r="EQG53" s="38"/>
      <c r="EQH53" s="38"/>
      <c r="EQI53" s="38"/>
      <c r="EQJ53" s="38"/>
      <c r="EQK53" s="38"/>
      <c r="EQL53" s="38"/>
      <c r="EQM53" s="38"/>
      <c r="EQN53" s="38"/>
      <c r="EQO53" s="38"/>
      <c r="EQP53" s="38"/>
      <c r="EQQ53" s="38"/>
      <c r="EQR53" s="38"/>
      <c r="EQS53" s="38"/>
      <c r="EQT53" s="38"/>
      <c r="EQU53" s="38"/>
      <c r="EQV53" s="38"/>
      <c r="EQW53" s="38"/>
      <c r="EQX53" s="38"/>
      <c r="EQY53" s="38"/>
      <c r="EQZ53" s="38"/>
      <c r="ERA53" s="38"/>
      <c r="ERB53" s="38"/>
      <c r="ERC53" s="38"/>
      <c r="ERD53" s="38"/>
      <c r="ERE53" s="38"/>
      <c r="ERF53" s="38"/>
      <c r="ERG53" s="38"/>
      <c r="ERH53" s="38"/>
      <c r="ERI53" s="38"/>
      <c r="ERJ53" s="38"/>
      <c r="ERK53" s="38"/>
      <c r="ERL53" s="38"/>
      <c r="ERM53" s="38"/>
      <c r="ERN53" s="38"/>
      <c r="ERO53" s="38"/>
      <c r="ERP53" s="38"/>
      <c r="ERQ53" s="38"/>
      <c r="ERR53" s="38"/>
      <c r="ERS53" s="38"/>
      <c r="ERT53" s="38"/>
      <c r="ERU53" s="38"/>
      <c r="ERV53" s="38"/>
      <c r="ERW53" s="38"/>
      <c r="ERX53" s="38"/>
      <c r="ERY53" s="38"/>
      <c r="ERZ53" s="38"/>
      <c r="ESA53" s="38"/>
      <c r="ESB53" s="38"/>
      <c r="ESC53" s="38"/>
      <c r="ESD53" s="38"/>
      <c r="ESE53" s="38"/>
      <c r="ESF53" s="38"/>
      <c r="ESG53" s="38"/>
      <c r="ESH53" s="38"/>
      <c r="ESI53" s="38"/>
      <c r="ESJ53" s="38"/>
      <c r="ESK53" s="38"/>
      <c r="ESL53" s="38"/>
      <c r="ESM53" s="38"/>
      <c r="ESN53" s="38"/>
      <c r="ESO53" s="38"/>
      <c r="ESP53" s="38"/>
      <c r="ESQ53" s="38"/>
      <c r="ESR53" s="38"/>
      <c r="ESS53" s="38"/>
      <c r="EST53" s="38"/>
      <c r="ESU53" s="38"/>
      <c r="ESV53" s="38"/>
      <c r="ESW53" s="38"/>
      <c r="ESX53" s="38"/>
      <c r="ESY53" s="38"/>
      <c r="ESZ53" s="38"/>
      <c r="ETA53" s="38"/>
      <c r="ETB53" s="38"/>
      <c r="ETC53" s="38"/>
      <c r="ETD53" s="38"/>
      <c r="ETE53" s="38"/>
      <c r="ETF53" s="38"/>
      <c r="ETG53" s="38"/>
      <c r="ETH53" s="38"/>
      <c r="ETI53" s="38"/>
      <c r="ETJ53" s="38"/>
      <c r="ETK53" s="38"/>
      <c r="ETL53" s="38"/>
      <c r="ETM53" s="38"/>
      <c r="ETN53" s="38"/>
      <c r="ETO53" s="38"/>
      <c r="ETP53" s="38"/>
      <c r="ETQ53" s="38"/>
      <c r="ETR53" s="38"/>
      <c r="ETS53" s="38"/>
      <c r="ETT53" s="38"/>
      <c r="ETU53" s="38"/>
      <c r="ETV53" s="38"/>
      <c r="ETW53" s="38"/>
      <c r="ETX53" s="38"/>
      <c r="ETY53" s="38"/>
      <c r="ETZ53" s="38"/>
      <c r="EUA53" s="38"/>
      <c r="EUB53" s="38"/>
      <c r="EUC53" s="38"/>
      <c r="EUD53" s="38"/>
      <c r="EUE53" s="38"/>
      <c r="EUF53" s="38"/>
      <c r="EUG53" s="38"/>
      <c r="EUH53" s="38"/>
      <c r="EUI53" s="38"/>
      <c r="EUJ53" s="38"/>
      <c r="EUK53" s="38"/>
      <c r="EUL53" s="38"/>
      <c r="EUM53" s="38"/>
      <c r="EUN53" s="38"/>
      <c r="EUO53" s="38"/>
      <c r="EUP53" s="38"/>
      <c r="EUQ53" s="38"/>
      <c r="EUR53" s="38"/>
      <c r="EUS53" s="38"/>
      <c r="EUT53" s="38"/>
      <c r="EUU53" s="38"/>
      <c r="EUV53" s="38"/>
      <c r="EUW53" s="38"/>
      <c r="EUX53" s="38"/>
      <c r="EUY53" s="38"/>
      <c r="EUZ53" s="38"/>
      <c r="EVA53" s="38"/>
      <c r="EVB53" s="38"/>
      <c r="EVC53" s="38"/>
      <c r="EVD53" s="38"/>
      <c r="EVE53" s="38"/>
      <c r="EVF53" s="38"/>
      <c r="EVG53" s="38"/>
      <c r="EVH53" s="38"/>
      <c r="EVI53" s="38"/>
      <c r="EVJ53" s="38"/>
      <c r="EVK53" s="38"/>
      <c r="EVL53" s="38"/>
      <c r="EVM53" s="38"/>
      <c r="EVN53" s="38"/>
      <c r="EVO53" s="38"/>
      <c r="EVP53" s="38"/>
      <c r="EVQ53" s="38"/>
      <c r="EVR53" s="38"/>
      <c r="EVS53" s="38"/>
      <c r="EVT53" s="38"/>
      <c r="EVU53" s="38"/>
      <c r="EVV53" s="38"/>
      <c r="EVW53" s="38"/>
      <c r="EVX53" s="38"/>
      <c r="EVY53" s="38"/>
      <c r="EVZ53" s="38"/>
      <c r="EWA53" s="38"/>
      <c r="EWB53" s="38"/>
      <c r="EWC53" s="38"/>
      <c r="EWD53" s="38"/>
      <c r="EWE53" s="38"/>
      <c r="EWF53" s="38"/>
      <c r="EWG53" s="38"/>
      <c r="EWH53" s="38"/>
      <c r="EWI53" s="38"/>
      <c r="EWJ53" s="38"/>
      <c r="EWK53" s="38"/>
      <c r="EWL53" s="38"/>
      <c r="EWM53" s="38"/>
      <c r="EWN53" s="38"/>
      <c r="EWO53" s="38"/>
      <c r="EWP53" s="38"/>
      <c r="EWQ53" s="38"/>
      <c r="EWR53" s="38"/>
      <c r="EWS53" s="38"/>
      <c r="EWT53" s="38"/>
      <c r="EWU53" s="38"/>
      <c r="EWV53" s="38"/>
      <c r="EWW53" s="38"/>
      <c r="EWX53" s="38"/>
      <c r="EWY53" s="38"/>
      <c r="EWZ53" s="38"/>
      <c r="EXA53" s="38"/>
      <c r="EXB53" s="38"/>
      <c r="EXC53" s="38"/>
      <c r="EXD53" s="38"/>
      <c r="EXE53" s="38"/>
      <c r="EXF53" s="38"/>
      <c r="EXG53" s="38"/>
      <c r="EXH53" s="38"/>
      <c r="EXI53" s="38"/>
      <c r="EXJ53" s="38"/>
      <c r="EXK53" s="38"/>
      <c r="EXL53" s="38"/>
      <c r="EXM53" s="38"/>
      <c r="EXN53" s="38"/>
      <c r="EXO53" s="38"/>
      <c r="EXP53" s="38"/>
      <c r="EXQ53" s="38"/>
      <c r="EXR53" s="38"/>
      <c r="EXS53" s="38"/>
      <c r="EXT53" s="38"/>
      <c r="EXU53" s="38"/>
      <c r="EXV53" s="38"/>
      <c r="EXW53" s="38"/>
      <c r="EXX53" s="38"/>
      <c r="EXY53" s="38"/>
      <c r="EXZ53" s="38"/>
      <c r="EYA53" s="38"/>
      <c r="EYB53" s="38"/>
      <c r="EYC53" s="38"/>
      <c r="EYD53" s="38"/>
      <c r="EYE53" s="38"/>
      <c r="EYF53" s="38"/>
      <c r="EYG53" s="38"/>
      <c r="EYH53" s="38"/>
      <c r="EYI53" s="38"/>
      <c r="EYJ53" s="38"/>
      <c r="EYK53" s="38"/>
      <c r="EYL53" s="38"/>
      <c r="EYM53" s="38"/>
      <c r="EYN53" s="38"/>
      <c r="EYO53" s="38"/>
      <c r="EYP53" s="38"/>
      <c r="EYQ53" s="38"/>
      <c r="EYR53" s="38"/>
      <c r="EYS53" s="38"/>
      <c r="EYT53" s="38"/>
      <c r="EYU53" s="38"/>
      <c r="EYV53" s="38"/>
      <c r="EYW53" s="38"/>
      <c r="EYX53" s="38"/>
      <c r="EYY53" s="38"/>
      <c r="EYZ53" s="38"/>
      <c r="EZA53" s="38"/>
      <c r="EZB53" s="38"/>
      <c r="EZC53" s="38"/>
      <c r="EZD53" s="38"/>
      <c r="EZE53" s="38"/>
      <c r="EZF53" s="38"/>
      <c r="EZG53" s="38"/>
      <c r="EZH53" s="38"/>
      <c r="EZI53" s="38"/>
      <c r="EZJ53" s="38"/>
      <c r="EZK53" s="38"/>
      <c r="EZL53" s="38"/>
      <c r="EZM53" s="38"/>
      <c r="EZN53" s="38"/>
      <c r="EZO53" s="38"/>
      <c r="EZP53" s="38"/>
      <c r="EZQ53" s="38"/>
      <c r="EZR53" s="38"/>
      <c r="EZS53" s="38"/>
      <c r="EZT53" s="38"/>
      <c r="EZU53" s="38"/>
      <c r="EZV53" s="38"/>
      <c r="EZW53" s="38"/>
      <c r="EZX53" s="38"/>
      <c r="EZY53" s="38"/>
      <c r="EZZ53" s="38"/>
      <c r="FAA53" s="38"/>
      <c r="FAB53" s="38"/>
      <c r="FAC53" s="38"/>
      <c r="FAD53" s="38"/>
      <c r="FAE53" s="38"/>
      <c r="FAF53" s="38"/>
      <c r="FAG53" s="38"/>
      <c r="FAH53" s="38"/>
      <c r="FAI53" s="38"/>
      <c r="FAJ53" s="38"/>
      <c r="FAK53" s="38"/>
      <c r="FAL53" s="38"/>
      <c r="FAM53" s="38"/>
      <c r="FAN53" s="38"/>
      <c r="FAO53" s="38"/>
      <c r="FAP53" s="38"/>
      <c r="FAQ53" s="38"/>
      <c r="FAR53" s="38"/>
      <c r="FAS53" s="38"/>
      <c r="FAT53" s="38"/>
      <c r="FAU53" s="38"/>
      <c r="FAV53" s="38"/>
      <c r="FAW53" s="38"/>
      <c r="FAX53" s="38"/>
      <c r="FAY53" s="38"/>
      <c r="FAZ53" s="38"/>
      <c r="FBA53" s="38"/>
      <c r="FBB53" s="38"/>
      <c r="FBC53" s="38"/>
      <c r="FBD53" s="38"/>
      <c r="FBE53" s="38"/>
      <c r="FBF53" s="38"/>
      <c r="FBG53" s="38"/>
      <c r="FBH53" s="38"/>
      <c r="FBI53" s="38"/>
      <c r="FBJ53" s="38"/>
      <c r="FBK53" s="38"/>
      <c r="FBL53" s="38"/>
      <c r="FBM53" s="38"/>
      <c r="FBN53" s="38"/>
      <c r="FBO53" s="38"/>
      <c r="FBP53" s="38"/>
      <c r="FBQ53" s="38"/>
      <c r="FBR53" s="38"/>
      <c r="FBS53" s="38"/>
      <c r="FBT53" s="38"/>
      <c r="FBU53" s="38"/>
      <c r="FBV53" s="38"/>
      <c r="FBW53" s="38"/>
      <c r="FBX53" s="38"/>
      <c r="FBY53" s="38"/>
      <c r="FBZ53" s="38"/>
      <c r="FCA53" s="38"/>
      <c r="FCB53" s="38"/>
      <c r="FCC53" s="38"/>
      <c r="FCD53" s="38"/>
      <c r="FCE53" s="38"/>
      <c r="FCF53" s="38"/>
      <c r="FCG53" s="38"/>
      <c r="FCH53" s="38"/>
      <c r="FCI53" s="38"/>
      <c r="FCJ53" s="38"/>
      <c r="FCK53" s="38"/>
      <c r="FCL53" s="38"/>
      <c r="FCM53" s="38"/>
      <c r="FCN53" s="38"/>
      <c r="FCO53" s="38"/>
      <c r="FCP53" s="38"/>
      <c r="FCQ53" s="38"/>
      <c r="FCR53" s="38"/>
      <c r="FCS53" s="38"/>
      <c r="FCT53" s="38"/>
      <c r="FCU53" s="38"/>
      <c r="FCV53" s="38"/>
      <c r="FCW53" s="38"/>
      <c r="FCX53" s="38"/>
      <c r="FCY53" s="38"/>
      <c r="FCZ53" s="38"/>
      <c r="FDA53" s="38"/>
      <c r="FDB53" s="38"/>
      <c r="FDC53" s="38"/>
      <c r="FDD53" s="38"/>
      <c r="FDE53" s="38"/>
      <c r="FDF53" s="38"/>
      <c r="FDG53" s="38"/>
      <c r="FDH53" s="38"/>
      <c r="FDI53" s="38"/>
      <c r="FDJ53" s="38"/>
      <c r="FDK53" s="38"/>
      <c r="FDL53" s="38"/>
      <c r="FDM53" s="38"/>
      <c r="FDN53" s="38"/>
      <c r="FDO53" s="38"/>
      <c r="FDP53" s="38"/>
      <c r="FDQ53" s="38"/>
      <c r="FDR53" s="38"/>
      <c r="FDS53" s="38"/>
      <c r="FDT53" s="38"/>
      <c r="FDU53" s="38"/>
      <c r="FDV53" s="38"/>
      <c r="FDW53" s="38"/>
      <c r="FDX53" s="38"/>
      <c r="FDY53" s="38"/>
      <c r="FDZ53" s="38"/>
      <c r="FEA53" s="38"/>
      <c r="FEB53" s="38"/>
      <c r="FEC53" s="38"/>
      <c r="FED53" s="38"/>
      <c r="FEE53" s="38"/>
      <c r="FEF53" s="38"/>
      <c r="FEG53" s="38"/>
      <c r="FEH53" s="38"/>
      <c r="FEI53" s="38"/>
      <c r="FEJ53" s="38"/>
      <c r="FEK53" s="38"/>
      <c r="FEL53" s="38"/>
      <c r="FEM53" s="38"/>
      <c r="FEN53" s="38"/>
      <c r="FEO53" s="38"/>
      <c r="FEP53" s="38"/>
      <c r="FEQ53" s="38"/>
      <c r="FER53" s="38"/>
      <c r="FES53" s="38"/>
      <c r="FET53" s="38"/>
      <c r="FEU53" s="38"/>
      <c r="FEV53" s="38"/>
      <c r="FEW53" s="38"/>
      <c r="FEX53" s="38"/>
      <c r="FEY53" s="38"/>
      <c r="FEZ53" s="38"/>
      <c r="FFA53" s="38"/>
      <c r="FFB53" s="38"/>
      <c r="FFC53" s="38"/>
      <c r="FFD53" s="38"/>
      <c r="FFE53" s="38"/>
      <c r="FFF53" s="38"/>
      <c r="FFG53" s="38"/>
      <c r="FFH53" s="38"/>
      <c r="FFI53" s="38"/>
      <c r="FFJ53" s="38"/>
      <c r="FFK53" s="38"/>
      <c r="FFL53" s="38"/>
      <c r="FFM53" s="38"/>
      <c r="FFN53" s="38"/>
      <c r="FFO53" s="38"/>
      <c r="FFP53" s="38"/>
      <c r="FFQ53" s="38"/>
      <c r="FFR53" s="38"/>
      <c r="FFS53" s="38"/>
      <c r="FFT53" s="38"/>
      <c r="FFU53" s="38"/>
      <c r="FFV53" s="38"/>
      <c r="FFW53" s="38"/>
      <c r="FFX53" s="38"/>
      <c r="FFY53" s="38"/>
      <c r="FFZ53" s="38"/>
      <c r="FGA53" s="38"/>
      <c r="FGB53" s="38"/>
      <c r="FGC53" s="38"/>
      <c r="FGD53" s="38"/>
      <c r="FGE53" s="38"/>
      <c r="FGF53" s="38"/>
      <c r="FGG53" s="38"/>
      <c r="FGH53" s="38"/>
      <c r="FGI53" s="38"/>
      <c r="FGJ53" s="38"/>
      <c r="FGK53" s="38"/>
      <c r="FGL53" s="38"/>
      <c r="FGM53" s="38"/>
      <c r="FGN53" s="38"/>
      <c r="FGO53" s="38"/>
      <c r="FGP53" s="38"/>
      <c r="FGQ53" s="38"/>
      <c r="FGR53" s="38"/>
      <c r="FGS53" s="38"/>
      <c r="FGT53" s="38"/>
      <c r="FGU53" s="38"/>
      <c r="FGV53" s="38"/>
      <c r="FGW53" s="38"/>
      <c r="FGX53" s="38"/>
      <c r="FGY53" s="38"/>
      <c r="FGZ53" s="38"/>
      <c r="FHA53" s="38"/>
      <c r="FHB53" s="38"/>
      <c r="FHC53" s="38"/>
      <c r="FHD53" s="38"/>
      <c r="FHE53" s="38"/>
      <c r="FHF53" s="38"/>
      <c r="FHG53" s="38"/>
      <c r="FHH53" s="38"/>
      <c r="FHI53" s="38"/>
      <c r="FHJ53" s="38"/>
      <c r="FHK53" s="38"/>
      <c r="FHL53" s="38"/>
      <c r="FHM53" s="38"/>
      <c r="FHN53" s="38"/>
      <c r="FHO53" s="38"/>
      <c r="FHP53" s="38"/>
      <c r="FHQ53" s="38"/>
      <c r="FHR53" s="38"/>
      <c r="FHS53" s="38"/>
      <c r="FHT53" s="38"/>
      <c r="FHU53" s="38"/>
      <c r="FHV53" s="38"/>
      <c r="FHW53" s="38"/>
      <c r="FHX53" s="38"/>
      <c r="FHY53" s="38"/>
      <c r="FHZ53" s="38"/>
      <c r="FIA53" s="38"/>
      <c r="FIB53" s="38"/>
      <c r="FIC53" s="38"/>
      <c r="FID53" s="38"/>
      <c r="FIE53" s="38"/>
      <c r="FIF53" s="38"/>
      <c r="FIG53" s="38"/>
      <c r="FIH53" s="38"/>
      <c r="FII53" s="38"/>
      <c r="FIJ53" s="38"/>
      <c r="FIK53" s="38"/>
      <c r="FIL53" s="38"/>
      <c r="FIM53" s="38"/>
      <c r="FIN53" s="38"/>
      <c r="FIO53" s="38"/>
      <c r="FIP53" s="38"/>
      <c r="FIQ53" s="38"/>
      <c r="FIR53" s="38"/>
      <c r="FIS53" s="38"/>
      <c r="FIT53" s="38"/>
      <c r="FIU53" s="38"/>
      <c r="FIV53" s="38"/>
      <c r="FIW53" s="38"/>
      <c r="FIX53" s="38"/>
      <c r="FIY53" s="38"/>
      <c r="FIZ53" s="38"/>
      <c r="FJA53" s="38"/>
      <c r="FJB53" s="38"/>
      <c r="FJC53" s="38"/>
      <c r="FJD53" s="38"/>
      <c r="FJE53" s="38"/>
      <c r="FJF53" s="38"/>
      <c r="FJG53" s="38"/>
      <c r="FJH53" s="38"/>
      <c r="FJI53" s="38"/>
      <c r="FJJ53" s="38"/>
      <c r="FJK53" s="38"/>
      <c r="FJL53" s="38"/>
      <c r="FJM53" s="38"/>
      <c r="FJN53" s="38"/>
      <c r="FJO53" s="38"/>
      <c r="FJP53" s="38"/>
      <c r="FJQ53" s="38"/>
      <c r="FJR53" s="38"/>
      <c r="FJS53" s="38"/>
      <c r="FJT53" s="38"/>
      <c r="FJU53" s="38"/>
      <c r="FJV53" s="38"/>
      <c r="FJW53" s="38"/>
      <c r="FJX53" s="38"/>
      <c r="FJY53" s="38"/>
      <c r="FJZ53" s="38"/>
      <c r="FKA53" s="38"/>
      <c r="FKB53" s="38"/>
      <c r="FKC53" s="38"/>
      <c r="FKD53" s="38"/>
      <c r="FKE53" s="38"/>
      <c r="FKF53" s="38"/>
      <c r="FKG53" s="38"/>
      <c r="FKH53" s="38"/>
      <c r="FKI53" s="38"/>
      <c r="FKJ53" s="38"/>
      <c r="FKK53" s="38"/>
      <c r="FKL53" s="38"/>
      <c r="FKM53" s="38"/>
      <c r="FKN53" s="38"/>
      <c r="FKO53" s="38"/>
      <c r="FKP53" s="38"/>
      <c r="FKQ53" s="38"/>
      <c r="FKR53" s="38"/>
      <c r="FKS53" s="38"/>
      <c r="FKT53" s="38"/>
      <c r="FKU53" s="38"/>
      <c r="FKV53" s="38"/>
      <c r="FKW53" s="38"/>
      <c r="FKX53" s="38"/>
      <c r="FKY53" s="38"/>
      <c r="FKZ53" s="38"/>
      <c r="FLA53" s="38"/>
      <c r="FLB53" s="38"/>
      <c r="FLC53" s="38"/>
      <c r="FLD53" s="38"/>
      <c r="FLE53" s="38"/>
      <c r="FLF53" s="38"/>
      <c r="FLG53" s="38"/>
      <c r="FLH53" s="38"/>
      <c r="FLI53" s="38"/>
      <c r="FLJ53" s="38"/>
      <c r="FLK53" s="38"/>
      <c r="FLL53" s="38"/>
      <c r="FLM53" s="38"/>
      <c r="FLN53" s="38"/>
      <c r="FLO53" s="38"/>
      <c r="FLP53" s="38"/>
      <c r="FLQ53" s="38"/>
      <c r="FLR53" s="38"/>
      <c r="FLS53" s="38"/>
      <c r="FLT53" s="38"/>
      <c r="FLU53" s="38"/>
      <c r="FLV53" s="38"/>
      <c r="FLW53" s="38"/>
      <c r="FLX53" s="38"/>
      <c r="FLY53" s="38"/>
      <c r="FLZ53" s="38"/>
      <c r="FMA53" s="38"/>
      <c r="FMB53" s="38"/>
      <c r="FMC53" s="38"/>
      <c r="FMD53" s="38"/>
      <c r="FME53" s="38"/>
      <c r="FMF53" s="38"/>
      <c r="FMG53" s="38"/>
      <c r="FMH53" s="38"/>
      <c r="FMI53" s="38"/>
      <c r="FMJ53" s="38"/>
      <c r="FMK53" s="38"/>
      <c r="FML53" s="38"/>
      <c r="FMM53" s="38"/>
      <c r="FMN53" s="38"/>
      <c r="FMO53" s="38"/>
      <c r="FMP53" s="38"/>
      <c r="FMQ53" s="38"/>
      <c r="FMR53" s="38"/>
      <c r="FMS53" s="38"/>
      <c r="FMT53" s="38"/>
      <c r="FMU53" s="38"/>
      <c r="FMV53" s="38"/>
      <c r="FMW53" s="38"/>
      <c r="FMX53" s="38"/>
      <c r="FMY53" s="38"/>
      <c r="FMZ53" s="38"/>
      <c r="FNA53" s="38"/>
      <c r="FNB53" s="38"/>
      <c r="FNC53" s="38"/>
      <c r="FND53" s="38"/>
      <c r="FNE53" s="38"/>
      <c r="FNF53" s="38"/>
      <c r="FNG53" s="38"/>
      <c r="FNH53" s="38"/>
      <c r="FNI53" s="38"/>
      <c r="FNJ53" s="38"/>
      <c r="FNK53" s="38"/>
      <c r="FNL53" s="38"/>
      <c r="FNM53" s="38"/>
      <c r="FNN53" s="38"/>
      <c r="FNO53" s="38"/>
      <c r="FNP53" s="38"/>
      <c r="FNQ53" s="38"/>
      <c r="FNR53" s="38"/>
      <c r="FNS53" s="38"/>
      <c r="FNT53" s="38"/>
      <c r="FNU53" s="38"/>
      <c r="FNV53" s="38"/>
      <c r="FNW53" s="38"/>
      <c r="FNX53" s="38"/>
      <c r="FNY53" s="38"/>
      <c r="FNZ53" s="38"/>
      <c r="FOA53" s="38"/>
      <c r="FOB53" s="38"/>
      <c r="FOC53" s="38"/>
      <c r="FOD53" s="38"/>
      <c r="FOE53" s="38"/>
      <c r="FOF53" s="38"/>
      <c r="FOG53" s="38"/>
      <c r="FOH53" s="38"/>
      <c r="FOI53" s="38"/>
      <c r="FOJ53" s="38"/>
      <c r="FOK53" s="38"/>
      <c r="FOL53" s="38"/>
      <c r="FOM53" s="38"/>
      <c r="FON53" s="38"/>
      <c r="FOO53" s="38"/>
      <c r="FOP53" s="38"/>
      <c r="FOQ53" s="38"/>
      <c r="FOR53" s="38"/>
      <c r="FOS53" s="38"/>
      <c r="FOT53" s="38"/>
      <c r="FOU53" s="38"/>
      <c r="FOV53" s="38"/>
      <c r="FOW53" s="38"/>
      <c r="FOX53" s="38"/>
      <c r="FOY53" s="38"/>
      <c r="FOZ53" s="38"/>
      <c r="FPA53" s="38"/>
      <c r="FPB53" s="38"/>
      <c r="FPC53" s="38"/>
      <c r="FPD53" s="38"/>
      <c r="FPE53" s="38"/>
      <c r="FPF53" s="38"/>
      <c r="FPG53" s="38"/>
      <c r="FPH53" s="38"/>
      <c r="FPI53" s="38"/>
      <c r="FPJ53" s="38"/>
      <c r="FPK53" s="38"/>
      <c r="FPL53" s="38"/>
      <c r="FPM53" s="38"/>
      <c r="FPN53" s="38"/>
      <c r="FPO53" s="38"/>
      <c r="FPP53" s="38"/>
      <c r="FPQ53" s="38"/>
      <c r="FPR53" s="38"/>
      <c r="FPS53" s="38"/>
      <c r="FPT53" s="38"/>
      <c r="FPU53" s="38"/>
      <c r="FPV53" s="38"/>
      <c r="FPW53" s="38"/>
      <c r="FPX53" s="38"/>
      <c r="FPY53" s="38"/>
      <c r="FPZ53" s="38"/>
      <c r="FQA53" s="38"/>
      <c r="FQB53" s="38"/>
      <c r="FQC53" s="38"/>
      <c r="FQD53" s="38"/>
      <c r="FQE53" s="38"/>
      <c r="FQF53" s="38"/>
      <c r="FQG53" s="38"/>
      <c r="FQH53" s="38"/>
      <c r="FQI53" s="38"/>
      <c r="FQJ53" s="38"/>
      <c r="FQK53" s="38"/>
      <c r="FQL53" s="38"/>
      <c r="FQM53" s="38"/>
      <c r="FQN53" s="38"/>
      <c r="FQO53" s="38"/>
      <c r="FQP53" s="38"/>
      <c r="FQQ53" s="38"/>
      <c r="FQR53" s="38"/>
      <c r="FQS53" s="38"/>
      <c r="FQT53" s="38"/>
      <c r="FQU53" s="38"/>
      <c r="FQV53" s="38"/>
      <c r="FQW53" s="38"/>
      <c r="FQX53" s="38"/>
      <c r="FQY53" s="38"/>
      <c r="FQZ53" s="38"/>
      <c r="FRA53" s="38"/>
      <c r="FRB53" s="38"/>
      <c r="FRC53" s="38"/>
      <c r="FRD53" s="38"/>
      <c r="FRE53" s="38"/>
      <c r="FRF53" s="38"/>
      <c r="FRG53" s="38"/>
      <c r="FRH53" s="38"/>
      <c r="FRI53" s="38"/>
      <c r="FRJ53" s="38"/>
      <c r="FRK53" s="38"/>
      <c r="FRL53" s="38"/>
      <c r="FRM53" s="38"/>
      <c r="FRN53" s="38"/>
      <c r="FRO53" s="38"/>
      <c r="FRP53" s="38"/>
      <c r="FRQ53" s="38"/>
      <c r="FRR53" s="38"/>
      <c r="FRS53" s="38"/>
      <c r="FRT53" s="38"/>
      <c r="FRU53" s="38"/>
      <c r="FRV53" s="38"/>
      <c r="FRW53" s="38"/>
      <c r="FRX53" s="38"/>
      <c r="FRY53" s="38"/>
      <c r="FRZ53" s="38"/>
      <c r="FSA53" s="38"/>
      <c r="FSB53" s="38"/>
      <c r="FSC53" s="38"/>
      <c r="FSD53" s="38"/>
      <c r="FSE53" s="38"/>
      <c r="FSF53" s="38"/>
      <c r="FSG53" s="38"/>
      <c r="FSH53" s="38"/>
      <c r="FSI53" s="38"/>
      <c r="FSJ53" s="38"/>
      <c r="FSK53" s="38"/>
      <c r="FSL53" s="38"/>
      <c r="FSM53" s="38"/>
      <c r="FSN53" s="38"/>
      <c r="FSO53" s="38"/>
      <c r="FSP53" s="38"/>
      <c r="FSQ53" s="38"/>
      <c r="FSR53" s="38"/>
      <c r="FSS53" s="38"/>
      <c r="FST53" s="38"/>
      <c r="FSU53" s="38"/>
      <c r="FSV53" s="38"/>
      <c r="FSW53" s="38"/>
      <c r="FSX53" s="38"/>
      <c r="FSY53" s="38"/>
      <c r="FSZ53" s="38"/>
      <c r="FTA53" s="38"/>
      <c r="FTB53" s="38"/>
      <c r="FTC53" s="38"/>
      <c r="FTD53" s="38"/>
      <c r="FTE53" s="38"/>
      <c r="FTF53" s="38"/>
      <c r="FTG53" s="38"/>
      <c r="FTH53" s="38"/>
      <c r="FTI53" s="38"/>
      <c r="FTJ53" s="38"/>
      <c r="FTK53" s="38"/>
      <c r="FTL53" s="38"/>
      <c r="FTM53" s="38"/>
      <c r="FTN53" s="38"/>
      <c r="FTO53" s="38"/>
      <c r="FTP53" s="38"/>
      <c r="FTQ53" s="38"/>
      <c r="FTR53" s="38"/>
      <c r="FTS53" s="38"/>
      <c r="FTT53" s="38"/>
      <c r="FTU53" s="38"/>
      <c r="FTV53" s="38"/>
      <c r="FTW53" s="38"/>
      <c r="FTX53" s="38"/>
      <c r="FTY53" s="38"/>
      <c r="FTZ53" s="38"/>
      <c r="FUA53" s="38"/>
      <c r="FUB53" s="38"/>
      <c r="FUC53" s="38"/>
      <c r="FUD53" s="38"/>
      <c r="FUE53" s="38"/>
      <c r="FUF53" s="38"/>
      <c r="FUG53" s="38"/>
      <c r="FUH53" s="38"/>
      <c r="FUI53" s="38"/>
      <c r="FUJ53" s="38"/>
      <c r="FUK53" s="38"/>
      <c r="FUL53" s="38"/>
      <c r="FUM53" s="38"/>
      <c r="FUN53" s="38"/>
      <c r="FUO53" s="38"/>
      <c r="FUP53" s="38"/>
      <c r="FUQ53" s="38"/>
      <c r="FUR53" s="38"/>
      <c r="FUS53" s="38"/>
      <c r="FUT53" s="38"/>
      <c r="FUU53" s="38"/>
      <c r="FUV53" s="38"/>
      <c r="FUW53" s="38"/>
      <c r="FUX53" s="38"/>
      <c r="FUY53" s="38"/>
      <c r="FUZ53" s="38"/>
      <c r="FVA53" s="38"/>
      <c r="FVB53" s="38"/>
      <c r="FVC53" s="38"/>
      <c r="FVD53" s="38"/>
      <c r="FVE53" s="38"/>
      <c r="FVF53" s="38"/>
      <c r="FVG53" s="38"/>
      <c r="FVH53" s="38"/>
      <c r="FVI53" s="38"/>
      <c r="FVJ53" s="38"/>
      <c r="FVK53" s="38"/>
      <c r="FVL53" s="38"/>
      <c r="FVM53" s="38"/>
      <c r="FVN53" s="38"/>
      <c r="FVO53" s="38"/>
      <c r="FVP53" s="38"/>
      <c r="FVQ53" s="38"/>
      <c r="FVR53" s="38"/>
      <c r="FVS53" s="38"/>
      <c r="FVT53" s="38"/>
      <c r="FVU53" s="38"/>
      <c r="FVV53" s="38"/>
      <c r="FVW53" s="38"/>
      <c r="FVX53" s="38"/>
      <c r="FVY53" s="38"/>
      <c r="FVZ53" s="38"/>
      <c r="FWA53" s="38"/>
      <c r="FWB53" s="38"/>
      <c r="FWC53" s="38"/>
      <c r="FWD53" s="38"/>
      <c r="FWE53" s="38"/>
      <c r="FWF53" s="38"/>
      <c r="FWG53" s="38"/>
      <c r="FWH53" s="38"/>
      <c r="FWI53" s="38"/>
      <c r="FWJ53" s="38"/>
      <c r="FWK53" s="38"/>
      <c r="FWL53" s="38"/>
      <c r="FWM53" s="38"/>
      <c r="FWN53" s="38"/>
      <c r="FWO53" s="38"/>
      <c r="FWP53" s="38"/>
      <c r="FWQ53" s="38"/>
      <c r="FWR53" s="38"/>
      <c r="FWS53" s="38"/>
      <c r="FWT53" s="38"/>
      <c r="FWU53" s="38"/>
      <c r="FWV53" s="38"/>
      <c r="FWW53" s="38"/>
      <c r="FWX53" s="38"/>
      <c r="FWY53" s="38"/>
      <c r="FWZ53" s="38"/>
      <c r="FXA53" s="38"/>
      <c r="FXB53" s="38"/>
      <c r="FXC53" s="38"/>
      <c r="FXD53" s="38"/>
      <c r="FXE53" s="38"/>
      <c r="FXF53" s="38"/>
      <c r="FXG53" s="38"/>
      <c r="FXH53" s="38"/>
      <c r="FXI53" s="38"/>
      <c r="FXJ53" s="38"/>
      <c r="FXK53" s="38"/>
      <c r="FXL53" s="38"/>
      <c r="FXM53" s="38"/>
      <c r="FXN53" s="38"/>
      <c r="FXO53" s="38"/>
      <c r="FXP53" s="38"/>
      <c r="FXQ53" s="38"/>
      <c r="FXR53" s="38"/>
      <c r="FXS53" s="38"/>
      <c r="FXT53" s="38"/>
      <c r="FXU53" s="38"/>
      <c r="FXV53" s="38"/>
      <c r="FXW53" s="38"/>
      <c r="FXX53" s="38"/>
      <c r="FXY53" s="38"/>
      <c r="FXZ53" s="38"/>
      <c r="FYA53" s="38"/>
      <c r="FYB53" s="38"/>
      <c r="FYC53" s="38"/>
      <c r="FYD53" s="38"/>
      <c r="FYE53" s="38"/>
      <c r="FYF53" s="38"/>
      <c r="FYG53" s="38"/>
      <c r="FYH53" s="38"/>
      <c r="FYI53" s="38"/>
      <c r="FYJ53" s="38"/>
      <c r="FYK53" s="38"/>
      <c r="FYL53" s="38"/>
      <c r="FYM53" s="38"/>
      <c r="FYN53" s="38"/>
      <c r="FYO53" s="38"/>
      <c r="FYP53" s="38"/>
      <c r="FYQ53" s="38"/>
      <c r="FYR53" s="38"/>
      <c r="FYS53" s="38"/>
      <c r="FYT53" s="38"/>
      <c r="FYU53" s="38"/>
      <c r="FYV53" s="38"/>
      <c r="FYW53" s="38"/>
      <c r="FYX53" s="38"/>
      <c r="FYY53" s="38"/>
      <c r="FYZ53" s="38"/>
      <c r="FZA53" s="38"/>
      <c r="FZB53" s="38"/>
      <c r="FZC53" s="38"/>
      <c r="FZD53" s="38"/>
      <c r="FZE53" s="38"/>
      <c r="FZF53" s="38"/>
      <c r="FZG53" s="38"/>
      <c r="FZH53" s="38"/>
      <c r="FZI53" s="38"/>
      <c r="FZJ53" s="38"/>
      <c r="FZK53" s="38"/>
      <c r="FZL53" s="38"/>
      <c r="FZM53" s="38"/>
      <c r="FZN53" s="38"/>
      <c r="FZO53" s="38"/>
      <c r="FZP53" s="38"/>
      <c r="FZQ53" s="38"/>
      <c r="FZR53" s="38"/>
      <c r="FZS53" s="38"/>
      <c r="FZT53" s="38"/>
      <c r="FZU53" s="38"/>
      <c r="FZV53" s="38"/>
      <c r="FZW53" s="38"/>
      <c r="FZX53" s="38"/>
      <c r="FZY53" s="38"/>
      <c r="FZZ53" s="38"/>
      <c r="GAA53" s="38"/>
      <c r="GAB53" s="38"/>
      <c r="GAC53" s="38"/>
      <c r="GAD53" s="38"/>
      <c r="GAE53" s="38"/>
      <c r="GAF53" s="38"/>
      <c r="GAG53" s="38"/>
      <c r="GAH53" s="38"/>
      <c r="GAI53" s="38"/>
      <c r="GAJ53" s="38"/>
      <c r="GAK53" s="38"/>
      <c r="GAL53" s="38"/>
      <c r="GAM53" s="38"/>
      <c r="GAN53" s="38"/>
      <c r="GAO53" s="38"/>
      <c r="GAP53" s="38"/>
      <c r="GAQ53" s="38"/>
      <c r="GAR53" s="38"/>
      <c r="GAS53" s="38"/>
      <c r="GAT53" s="38"/>
      <c r="GAU53" s="38"/>
      <c r="GAV53" s="38"/>
      <c r="GAW53" s="38"/>
      <c r="GAX53" s="38"/>
      <c r="GAY53" s="38"/>
      <c r="GAZ53" s="38"/>
      <c r="GBA53" s="38"/>
      <c r="GBB53" s="38"/>
      <c r="GBC53" s="38"/>
      <c r="GBD53" s="38"/>
      <c r="GBE53" s="38"/>
      <c r="GBF53" s="38"/>
      <c r="GBG53" s="38"/>
      <c r="GBH53" s="38"/>
      <c r="GBI53" s="38"/>
      <c r="GBJ53" s="38"/>
      <c r="GBK53" s="38"/>
      <c r="GBL53" s="38"/>
      <c r="GBM53" s="38"/>
      <c r="GBN53" s="38"/>
      <c r="GBO53" s="38"/>
      <c r="GBP53" s="38"/>
      <c r="GBQ53" s="38"/>
      <c r="GBR53" s="38"/>
      <c r="GBS53" s="38"/>
      <c r="GBT53" s="38"/>
      <c r="GBU53" s="38"/>
      <c r="GBV53" s="38"/>
      <c r="GBW53" s="38"/>
      <c r="GBX53" s="38"/>
      <c r="GBY53" s="38"/>
      <c r="GBZ53" s="38"/>
      <c r="GCA53" s="38"/>
      <c r="GCB53" s="38"/>
      <c r="GCC53" s="38"/>
      <c r="GCD53" s="38"/>
      <c r="GCE53" s="38"/>
      <c r="GCF53" s="38"/>
      <c r="GCG53" s="38"/>
      <c r="GCH53" s="38"/>
      <c r="GCI53" s="38"/>
      <c r="GCJ53" s="38"/>
      <c r="GCK53" s="38"/>
      <c r="GCL53" s="38"/>
      <c r="GCM53" s="38"/>
      <c r="GCN53" s="38"/>
      <c r="GCO53" s="38"/>
      <c r="GCP53" s="38"/>
      <c r="GCQ53" s="38"/>
      <c r="GCR53" s="38"/>
      <c r="GCS53" s="38"/>
      <c r="GCT53" s="38"/>
      <c r="GCU53" s="38"/>
      <c r="GCV53" s="38"/>
      <c r="GCW53" s="38"/>
      <c r="GCX53" s="38"/>
      <c r="GCY53" s="38"/>
      <c r="GCZ53" s="38"/>
      <c r="GDA53" s="38"/>
      <c r="GDB53" s="38"/>
      <c r="GDC53" s="38"/>
      <c r="GDD53" s="38"/>
      <c r="GDE53" s="38"/>
      <c r="GDF53" s="38"/>
      <c r="GDG53" s="38"/>
      <c r="GDH53" s="38"/>
      <c r="GDI53" s="38"/>
      <c r="GDJ53" s="38"/>
      <c r="GDK53" s="38"/>
      <c r="GDL53" s="38"/>
      <c r="GDM53" s="38"/>
      <c r="GDN53" s="38"/>
      <c r="GDO53" s="38"/>
      <c r="GDP53" s="38"/>
      <c r="GDQ53" s="38"/>
      <c r="GDR53" s="38"/>
      <c r="GDS53" s="38"/>
      <c r="GDT53" s="38"/>
      <c r="GDU53" s="38"/>
      <c r="GDV53" s="38"/>
      <c r="GDW53" s="38"/>
      <c r="GDX53" s="38"/>
      <c r="GDY53" s="38"/>
      <c r="GDZ53" s="38"/>
      <c r="GEA53" s="38"/>
      <c r="GEB53" s="38"/>
      <c r="GEC53" s="38"/>
      <c r="GED53" s="38"/>
      <c r="GEE53" s="38"/>
      <c r="GEF53" s="38"/>
      <c r="GEG53" s="38"/>
      <c r="GEH53" s="38"/>
      <c r="GEI53" s="38"/>
      <c r="GEJ53" s="38"/>
      <c r="GEK53" s="38"/>
      <c r="GEL53" s="38"/>
      <c r="GEM53" s="38"/>
      <c r="GEN53" s="38"/>
      <c r="GEO53" s="38"/>
      <c r="GEP53" s="38"/>
      <c r="GEQ53" s="38"/>
      <c r="GER53" s="38"/>
      <c r="GES53" s="38"/>
      <c r="GET53" s="38"/>
      <c r="GEU53" s="38"/>
      <c r="GEV53" s="38"/>
      <c r="GEW53" s="38"/>
      <c r="GEX53" s="38"/>
      <c r="GEY53" s="38"/>
      <c r="GEZ53" s="38"/>
      <c r="GFA53" s="38"/>
      <c r="GFB53" s="38"/>
      <c r="GFC53" s="38"/>
      <c r="GFD53" s="38"/>
      <c r="GFE53" s="38"/>
      <c r="GFF53" s="38"/>
      <c r="GFG53" s="38"/>
      <c r="GFH53" s="38"/>
      <c r="GFI53" s="38"/>
      <c r="GFJ53" s="38"/>
      <c r="GFK53" s="38"/>
      <c r="GFL53" s="38"/>
      <c r="GFM53" s="38"/>
      <c r="GFN53" s="38"/>
      <c r="GFO53" s="38"/>
      <c r="GFP53" s="38"/>
      <c r="GFQ53" s="38"/>
      <c r="GFR53" s="38"/>
      <c r="GFS53" s="38"/>
      <c r="GFT53" s="38"/>
      <c r="GFU53" s="38"/>
      <c r="GFV53" s="38"/>
      <c r="GFW53" s="38"/>
      <c r="GFX53" s="38"/>
      <c r="GFY53" s="38"/>
      <c r="GFZ53" s="38"/>
      <c r="GGA53" s="38"/>
      <c r="GGB53" s="38"/>
      <c r="GGC53" s="38"/>
      <c r="GGD53" s="38"/>
      <c r="GGE53" s="38"/>
      <c r="GGF53" s="38"/>
      <c r="GGG53" s="38"/>
      <c r="GGH53" s="38"/>
      <c r="GGI53" s="38"/>
      <c r="GGJ53" s="38"/>
      <c r="GGK53" s="38"/>
      <c r="GGL53" s="38"/>
      <c r="GGM53" s="38"/>
      <c r="GGN53" s="38"/>
      <c r="GGO53" s="38"/>
      <c r="GGP53" s="38"/>
      <c r="GGQ53" s="38"/>
      <c r="GGR53" s="38"/>
      <c r="GGS53" s="38"/>
      <c r="GGT53" s="38"/>
      <c r="GGU53" s="38"/>
      <c r="GGV53" s="38"/>
      <c r="GGW53" s="38"/>
      <c r="GGX53" s="38"/>
      <c r="GGY53" s="38"/>
      <c r="GGZ53" s="38"/>
      <c r="GHA53" s="38"/>
      <c r="GHB53" s="38"/>
      <c r="GHC53" s="38"/>
      <c r="GHD53" s="38"/>
      <c r="GHE53" s="38"/>
      <c r="GHF53" s="38"/>
      <c r="GHG53" s="38"/>
      <c r="GHH53" s="38"/>
      <c r="GHI53" s="38"/>
      <c r="GHJ53" s="38"/>
      <c r="GHK53" s="38"/>
      <c r="GHL53" s="38"/>
      <c r="GHM53" s="38"/>
      <c r="GHN53" s="38"/>
      <c r="GHO53" s="38"/>
      <c r="GHP53" s="38"/>
      <c r="GHQ53" s="38"/>
      <c r="GHR53" s="38"/>
      <c r="GHS53" s="38"/>
      <c r="GHT53" s="38"/>
      <c r="GHU53" s="38"/>
      <c r="GHV53" s="38"/>
      <c r="GHW53" s="38"/>
      <c r="GHX53" s="38"/>
      <c r="GHY53" s="38"/>
      <c r="GHZ53" s="38"/>
      <c r="GIA53" s="38"/>
      <c r="GIB53" s="38"/>
      <c r="GIC53" s="38"/>
      <c r="GID53" s="38"/>
      <c r="GIE53" s="38"/>
      <c r="GIF53" s="38"/>
      <c r="GIG53" s="38"/>
      <c r="GIH53" s="38"/>
      <c r="GII53" s="38"/>
      <c r="GIJ53" s="38"/>
      <c r="GIK53" s="38"/>
      <c r="GIL53" s="38"/>
      <c r="GIM53" s="38"/>
      <c r="GIN53" s="38"/>
      <c r="GIO53" s="38"/>
      <c r="GIP53" s="38"/>
      <c r="GIQ53" s="38"/>
      <c r="GIR53" s="38"/>
      <c r="GIS53" s="38"/>
      <c r="GIT53" s="38"/>
      <c r="GIU53" s="38"/>
      <c r="GIV53" s="38"/>
      <c r="GIW53" s="38"/>
      <c r="GIX53" s="38"/>
      <c r="GIY53" s="38"/>
      <c r="GIZ53" s="38"/>
      <c r="GJA53" s="38"/>
      <c r="GJB53" s="38"/>
      <c r="GJC53" s="38"/>
      <c r="GJD53" s="38"/>
      <c r="GJE53" s="38"/>
      <c r="GJF53" s="38"/>
      <c r="GJG53" s="38"/>
      <c r="GJH53" s="38"/>
      <c r="GJI53" s="38"/>
      <c r="GJJ53" s="38"/>
      <c r="GJK53" s="38"/>
      <c r="GJL53" s="38"/>
      <c r="GJM53" s="38"/>
      <c r="GJN53" s="38"/>
      <c r="GJO53" s="38"/>
      <c r="GJP53" s="38"/>
      <c r="GJQ53" s="38"/>
      <c r="GJR53" s="38"/>
      <c r="GJS53" s="38"/>
      <c r="GJT53" s="38"/>
      <c r="GJU53" s="38"/>
      <c r="GJV53" s="38"/>
      <c r="GJW53" s="38"/>
      <c r="GJX53" s="38"/>
      <c r="GJY53" s="38"/>
      <c r="GJZ53" s="38"/>
      <c r="GKA53" s="38"/>
      <c r="GKB53" s="38"/>
      <c r="GKC53" s="38"/>
      <c r="GKD53" s="38"/>
      <c r="GKE53" s="38"/>
      <c r="GKF53" s="38"/>
      <c r="GKG53" s="38"/>
      <c r="GKH53" s="38"/>
      <c r="GKI53" s="38"/>
      <c r="GKJ53" s="38"/>
      <c r="GKK53" s="38"/>
      <c r="GKL53" s="38"/>
      <c r="GKM53" s="38"/>
      <c r="GKN53" s="38"/>
      <c r="GKO53" s="38"/>
      <c r="GKP53" s="38"/>
      <c r="GKQ53" s="38"/>
      <c r="GKR53" s="38"/>
      <c r="GKS53" s="38"/>
      <c r="GKT53" s="38"/>
      <c r="GKU53" s="38"/>
      <c r="GKV53" s="38"/>
      <c r="GKW53" s="38"/>
      <c r="GKX53" s="38"/>
      <c r="GKY53" s="38"/>
      <c r="GKZ53" s="38"/>
      <c r="GLA53" s="38"/>
      <c r="GLB53" s="38"/>
      <c r="GLC53" s="38"/>
      <c r="GLD53" s="38"/>
      <c r="GLE53" s="38"/>
      <c r="GLF53" s="38"/>
      <c r="GLG53" s="38"/>
      <c r="GLH53" s="38"/>
      <c r="GLI53" s="38"/>
      <c r="GLJ53" s="38"/>
      <c r="GLK53" s="38"/>
      <c r="GLL53" s="38"/>
      <c r="GLM53" s="38"/>
      <c r="GLN53" s="38"/>
      <c r="GLO53" s="38"/>
      <c r="GLP53" s="38"/>
      <c r="GLQ53" s="38"/>
      <c r="GLR53" s="38"/>
      <c r="GLS53" s="38"/>
      <c r="GLT53" s="38"/>
      <c r="GLU53" s="38"/>
      <c r="GLV53" s="38"/>
      <c r="GLW53" s="38"/>
      <c r="GLX53" s="38"/>
      <c r="GLY53" s="38"/>
      <c r="GLZ53" s="38"/>
      <c r="GMA53" s="38"/>
      <c r="GMB53" s="38"/>
      <c r="GMC53" s="38"/>
      <c r="GMD53" s="38"/>
      <c r="GME53" s="38"/>
      <c r="GMF53" s="38"/>
      <c r="GMG53" s="38"/>
      <c r="GMH53" s="38"/>
      <c r="GMI53" s="38"/>
      <c r="GMJ53" s="38"/>
      <c r="GMK53" s="38"/>
      <c r="GML53" s="38"/>
      <c r="GMM53" s="38"/>
      <c r="GMN53" s="38"/>
      <c r="GMO53" s="38"/>
      <c r="GMP53" s="38"/>
      <c r="GMQ53" s="38"/>
      <c r="GMR53" s="38"/>
      <c r="GMS53" s="38"/>
      <c r="GMT53" s="38"/>
      <c r="GMU53" s="38"/>
      <c r="GMV53" s="38"/>
      <c r="GMW53" s="38"/>
      <c r="GMX53" s="38"/>
      <c r="GMY53" s="38"/>
      <c r="GMZ53" s="38"/>
      <c r="GNA53" s="38"/>
      <c r="GNB53" s="38"/>
      <c r="GNC53" s="38"/>
      <c r="GND53" s="38"/>
      <c r="GNE53" s="38"/>
      <c r="GNF53" s="38"/>
      <c r="GNG53" s="38"/>
      <c r="GNH53" s="38"/>
      <c r="GNI53" s="38"/>
      <c r="GNJ53" s="38"/>
      <c r="GNK53" s="38"/>
      <c r="GNL53" s="38"/>
      <c r="GNM53" s="38"/>
      <c r="GNN53" s="38"/>
      <c r="GNO53" s="38"/>
      <c r="GNP53" s="38"/>
      <c r="GNQ53" s="38"/>
      <c r="GNR53" s="38"/>
      <c r="GNS53" s="38"/>
      <c r="GNT53" s="38"/>
      <c r="GNU53" s="38"/>
      <c r="GNV53" s="38"/>
      <c r="GNW53" s="38"/>
      <c r="GNX53" s="38"/>
      <c r="GNY53" s="38"/>
      <c r="GNZ53" s="38"/>
      <c r="GOA53" s="38"/>
      <c r="GOB53" s="38"/>
      <c r="GOC53" s="38"/>
      <c r="GOD53" s="38"/>
      <c r="GOE53" s="38"/>
      <c r="GOF53" s="38"/>
      <c r="GOG53" s="38"/>
      <c r="GOH53" s="38"/>
      <c r="GOI53" s="38"/>
      <c r="GOJ53" s="38"/>
      <c r="GOK53" s="38"/>
      <c r="GOL53" s="38"/>
      <c r="GOM53" s="38"/>
      <c r="GON53" s="38"/>
      <c r="GOO53" s="38"/>
      <c r="GOP53" s="38"/>
      <c r="GOQ53" s="38"/>
      <c r="GOR53" s="38"/>
      <c r="GOS53" s="38"/>
      <c r="GOT53" s="38"/>
      <c r="GOU53" s="38"/>
      <c r="GOV53" s="38"/>
      <c r="GOW53" s="38"/>
      <c r="GOX53" s="38"/>
      <c r="GOY53" s="38"/>
      <c r="GOZ53" s="38"/>
      <c r="GPA53" s="38"/>
      <c r="GPB53" s="38"/>
      <c r="GPC53" s="38"/>
      <c r="GPD53" s="38"/>
      <c r="GPE53" s="38"/>
      <c r="GPF53" s="38"/>
      <c r="GPG53" s="38"/>
      <c r="GPH53" s="38"/>
      <c r="GPI53" s="38"/>
      <c r="GPJ53" s="38"/>
      <c r="GPK53" s="38"/>
      <c r="GPL53" s="38"/>
      <c r="GPM53" s="38"/>
      <c r="GPN53" s="38"/>
      <c r="GPO53" s="38"/>
      <c r="GPP53" s="38"/>
      <c r="GPQ53" s="38"/>
      <c r="GPR53" s="38"/>
      <c r="GPS53" s="38"/>
      <c r="GPT53" s="38"/>
      <c r="GPU53" s="38"/>
      <c r="GPV53" s="38"/>
      <c r="GPW53" s="38"/>
      <c r="GPX53" s="38"/>
      <c r="GPY53" s="38"/>
      <c r="GPZ53" s="38"/>
      <c r="GQA53" s="38"/>
      <c r="GQB53" s="38"/>
      <c r="GQC53" s="38"/>
      <c r="GQD53" s="38"/>
      <c r="GQE53" s="38"/>
      <c r="GQF53" s="38"/>
      <c r="GQG53" s="38"/>
      <c r="GQH53" s="38"/>
      <c r="GQI53" s="38"/>
      <c r="GQJ53" s="38"/>
      <c r="GQK53" s="38"/>
      <c r="GQL53" s="38"/>
      <c r="GQM53" s="38"/>
      <c r="GQN53" s="38"/>
      <c r="GQO53" s="38"/>
      <c r="GQP53" s="38"/>
      <c r="GQQ53" s="38"/>
      <c r="GQR53" s="38"/>
      <c r="GQS53" s="38"/>
      <c r="GQT53" s="38"/>
      <c r="GQU53" s="38"/>
      <c r="GQV53" s="38"/>
      <c r="GQW53" s="38"/>
      <c r="GQX53" s="38"/>
      <c r="GQY53" s="38"/>
      <c r="GQZ53" s="38"/>
      <c r="GRA53" s="38"/>
      <c r="GRB53" s="38"/>
      <c r="GRC53" s="38"/>
      <c r="GRD53" s="38"/>
      <c r="GRE53" s="38"/>
      <c r="GRF53" s="38"/>
      <c r="GRG53" s="38"/>
      <c r="GRH53" s="38"/>
      <c r="GRI53" s="38"/>
      <c r="GRJ53" s="38"/>
      <c r="GRK53" s="38"/>
      <c r="GRL53" s="38"/>
      <c r="GRM53" s="38"/>
      <c r="GRN53" s="38"/>
      <c r="GRO53" s="38"/>
      <c r="GRP53" s="38"/>
      <c r="GRQ53" s="38"/>
      <c r="GRR53" s="38"/>
      <c r="GRS53" s="38"/>
      <c r="GRT53" s="38"/>
      <c r="GRU53" s="38"/>
      <c r="GRV53" s="38"/>
      <c r="GRW53" s="38"/>
      <c r="GRX53" s="38"/>
      <c r="GRY53" s="38"/>
      <c r="GRZ53" s="38"/>
      <c r="GSA53" s="38"/>
      <c r="GSB53" s="38"/>
      <c r="GSC53" s="38"/>
      <c r="GSD53" s="38"/>
      <c r="GSE53" s="38"/>
      <c r="GSF53" s="38"/>
      <c r="GSG53" s="38"/>
      <c r="GSH53" s="38"/>
      <c r="GSI53" s="38"/>
      <c r="GSJ53" s="38"/>
      <c r="GSK53" s="38"/>
      <c r="GSL53" s="38"/>
      <c r="GSM53" s="38"/>
      <c r="GSN53" s="38"/>
      <c r="GSO53" s="38"/>
      <c r="GSP53" s="38"/>
      <c r="GSQ53" s="38"/>
      <c r="GSR53" s="38"/>
      <c r="GSS53" s="38"/>
      <c r="GST53" s="38"/>
      <c r="GSU53" s="38"/>
      <c r="GSV53" s="38"/>
      <c r="GSW53" s="38"/>
      <c r="GSX53" s="38"/>
      <c r="GSY53" s="38"/>
      <c r="GSZ53" s="38"/>
      <c r="GTA53" s="38"/>
      <c r="GTB53" s="38"/>
      <c r="GTC53" s="38"/>
      <c r="GTD53" s="38"/>
      <c r="GTE53" s="38"/>
      <c r="GTF53" s="38"/>
      <c r="GTG53" s="38"/>
      <c r="GTH53" s="38"/>
      <c r="GTI53" s="38"/>
      <c r="GTJ53" s="38"/>
      <c r="GTK53" s="38"/>
      <c r="GTL53" s="38"/>
      <c r="GTM53" s="38"/>
      <c r="GTN53" s="38"/>
      <c r="GTO53" s="38"/>
      <c r="GTP53" s="38"/>
      <c r="GTQ53" s="38"/>
      <c r="GTR53" s="38"/>
      <c r="GTS53" s="38"/>
      <c r="GTT53" s="38"/>
      <c r="GTU53" s="38"/>
      <c r="GTV53" s="38"/>
      <c r="GTW53" s="38"/>
      <c r="GTX53" s="38"/>
      <c r="GTY53" s="38"/>
      <c r="GTZ53" s="38"/>
      <c r="GUA53" s="38"/>
      <c r="GUB53" s="38"/>
      <c r="GUC53" s="38"/>
      <c r="GUD53" s="38"/>
      <c r="GUE53" s="38"/>
      <c r="GUF53" s="38"/>
      <c r="GUG53" s="38"/>
      <c r="GUH53" s="38"/>
      <c r="GUI53" s="38"/>
      <c r="GUJ53" s="38"/>
      <c r="GUK53" s="38"/>
      <c r="GUL53" s="38"/>
      <c r="GUM53" s="38"/>
      <c r="GUN53" s="38"/>
      <c r="GUO53" s="38"/>
      <c r="GUP53" s="38"/>
      <c r="GUQ53" s="38"/>
      <c r="GUR53" s="38"/>
      <c r="GUS53" s="38"/>
      <c r="GUT53" s="38"/>
      <c r="GUU53" s="38"/>
      <c r="GUV53" s="38"/>
      <c r="GUW53" s="38"/>
      <c r="GUX53" s="38"/>
      <c r="GUY53" s="38"/>
      <c r="GUZ53" s="38"/>
      <c r="GVA53" s="38"/>
      <c r="GVB53" s="38"/>
      <c r="GVC53" s="38"/>
      <c r="GVD53" s="38"/>
      <c r="GVE53" s="38"/>
      <c r="GVF53" s="38"/>
      <c r="GVG53" s="38"/>
      <c r="GVH53" s="38"/>
      <c r="GVI53" s="38"/>
      <c r="GVJ53" s="38"/>
      <c r="GVK53" s="38"/>
      <c r="GVL53" s="38"/>
      <c r="GVM53" s="38"/>
      <c r="GVN53" s="38"/>
      <c r="GVO53" s="38"/>
      <c r="GVP53" s="38"/>
      <c r="GVQ53" s="38"/>
      <c r="GVR53" s="38"/>
      <c r="GVS53" s="38"/>
      <c r="GVT53" s="38"/>
      <c r="GVU53" s="38"/>
      <c r="GVV53" s="38"/>
      <c r="GVW53" s="38"/>
      <c r="GVX53" s="38"/>
      <c r="GVY53" s="38"/>
      <c r="GVZ53" s="38"/>
      <c r="GWA53" s="38"/>
      <c r="GWB53" s="38"/>
      <c r="GWC53" s="38"/>
      <c r="GWD53" s="38"/>
      <c r="GWE53" s="38"/>
      <c r="GWF53" s="38"/>
      <c r="GWG53" s="38"/>
      <c r="GWH53" s="38"/>
      <c r="GWI53" s="38"/>
      <c r="GWJ53" s="38"/>
      <c r="GWK53" s="38"/>
      <c r="GWL53" s="38"/>
      <c r="GWM53" s="38"/>
      <c r="GWN53" s="38"/>
      <c r="GWO53" s="38"/>
      <c r="GWP53" s="38"/>
      <c r="GWQ53" s="38"/>
      <c r="GWR53" s="38"/>
      <c r="GWS53" s="38"/>
      <c r="GWT53" s="38"/>
      <c r="GWU53" s="38"/>
      <c r="GWV53" s="38"/>
      <c r="GWW53" s="38"/>
      <c r="GWX53" s="38"/>
      <c r="GWY53" s="38"/>
      <c r="GWZ53" s="38"/>
      <c r="GXA53" s="38"/>
      <c r="GXB53" s="38"/>
      <c r="GXC53" s="38"/>
      <c r="GXD53" s="38"/>
      <c r="GXE53" s="38"/>
      <c r="GXF53" s="38"/>
      <c r="GXG53" s="38"/>
      <c r="GXH53" s="38"/>
      <c r="GXI53" s="38"/>
      <c r="GXJ53" s="38"/>
      <c r="GXK53" s="38"/>
      <c r="GXL53" s="38"/>
      <c r="GXM53" s="38"/>
      <c r="GXN53" s="38"/>
      <c r="GXO53" s="38"/>
      <c r="GXP53" s="38"/>
      <c r="GXQ53" s="38"/>
      <c r="GXR53" s="38"/>
      <c r="GXS53" s="38"/>
      <c r="GXT53" s="38"/>
      <c r="GXU53" s="38"/>
      <c r="GXV53" s="38"/>
      <c r="GXW53" s="38"/>
      <c r="GXX53" s="38"/>
      <c r="GXY53" s="38"/>
      <c r="GXZ53" s="38"/>
      <c r="GYA53" s="38"/>
      <c r="GYB53" s="38"/>
      <c r="GYC53" s="38"/>
      <c r="GYD53" s="38"/>
      <c r="GYE53" s="38"/>
      <c r="GYF53" s="38"/>
      <c r="GYG53" s="38"/>
      <c r="GYH53" s="38"/>
      <c r="GYI53" s="38"/>
      <c r="GYJ53" s="38"/>
      <c r="GYK53" s="38"/>
      <c r="GYL53" s="38"/>
      <c r="GYM53" s="38"/>
      <c r="GYN53" s="38"/>
      <c r="GYO53" s="38"/>
      <c r="GYP53" s="38"/>
      <c r="GYQ53" s="38"/>
      <c r="GYR53" s="38"/>
      <c r="GYS53" s="38"/>
      <c r="GYT53" s="38"/>
      <c r="GYU53" s="38"/>
      <c r="GYV53" s="38"/>
      <c r="GYW53" s="38"/>
      <c r="GYX53" s="38"/>
      <c r="GYY53" s="38"/>
      <c r="GYZ53" s="38"/>
      <c r="GZA53" s="38"/>
      <c r="GZB53" s="38"/>
      <c r="GZC53" s="38"/>
      <c r="GZD53" s="38"/>
      <c r="GZE53" s="38"/>
      <c r="GZF53" s="38"/>
      <c r="GZG53" s="38"/>
      <c r="GZH53" s="38"/>
      <c r="GZI53" s="38"/>
      <c r="GZJ53" s="38"/>
      <c r="GZK53" s="38"/>
      <c r="GZL53" s="38"/>
      <c r="GZM53" s="38"/>
      <c r="GZN53" s="38"/>
      <c r="GZO53" s="38"/>
      <c r="GZP53" s="38"/>
      <c r="GZQ53" s="38"/>
      <c r="GZR53" s="38"/>
      <c r="GZS53" s="38"/>
      <c r="GZT53" s="38"/>
      <c r="GZU53" s="38"/>
      <c r="GZV53" s="38"/>
      <c r="GZW53" s="38"/>
      <c r="GZX53" s="38"/>
      <c r="GZY53" s="38"/>
      <c r="GZZ53" s="38"/>
      <c r="HAA53" s="38"/>
      <c r="HAB53" s="38"/>
      <c r="HAC53" s="38"/>
      <c r="HAD53" s="38"/>
      <c r="HAE53" s="38"/>
      <c r="HAF53" s="38"/>
      <c r="HAG53" s="38"/>
      <c r="HAH53" s="38"/>
      <c r="HAI53" s="38"/>
      <c r="HAJ53" s="38"/>
      <c r="HAK53" s="38"/>
      <c r="HAL53" s="38"/>
      <c r="HAM53" s="38"/>
      <c r="HAN53" s="38"/>
      <c r="HAO53" s="38"/>
      <c r="HAP53" s="38"/>
      <c r="HAQ53" s="38"/>
      <c r="HAR53" s="38"/>
      <c r="HAS53" s="38"/>
      <c r="HAT53" s="38"/>
      <c r="HAU53" s="38"/>
      <c r="HAV53" s="38"/>
      <c r="HAW53" s="38"/>
      <c r="HAX53" s="38"/>
      <c r="HAY53" s="38"/>
      <c r="HAZ53" s="38"/>
      <c r="HBA53" s="38"/>
      <c r="HBB53" s="38"/>
      <c r="HBC53" s="38"/>
      <c r="HBD53" s="38"/>
      <c r="HBE53" s="38"/>
      <c r="HBF53" s="38"/>
      <c r="HBG53" s="38"/>
      <c r="HBH53" s="38"/>
      <c r="HBI53" s="38"/>
      <c r="HBJ53" s="38"/>
      <c r="HBK53" s="38"/>
      <c r="HBL53" s="38"/>
      <c r="HBM53" s="38"/>
      <c r="HBN53" s="38"/>
      <c r="HBO53" s="38"/>
      <c r="HBP53" s="38"/>
      <c r="HBQ53" s="38"/>
      <c r="HBR53" s="38"/>
      <c r="HBS53" s="38"/>
      <c r="HBT53" s="38"/>
      <c r="HBU53" s="38"/>
      <c r="HBV53" s="38"/>
      <c r="HBW53" s="38"/>
      <c r="HBX53" s="38"/>
      <c r="HBY53" s="38"/>
      <c r="HBZ53" s="38"/>
      <c r="HCA53" s="38"/>
      <c r="HCB53" s="38"/>
      <c r="HCC53" s="38"/>
      <c r="HCD53" s="38"/>
      <c r="HCE53" s="38"/>
      <c r="HCF53" s="38"/>
      <c r="HCG53" s="38"/>
      <c r="HCH53" s="38"/>
      <c r="HCI53" s="38"/>
      <c r="HCJ53" s="38"/>
      <c r="HCK53" s="38"/>
      <c r="HCL53" s="38"/>
      <c r="HCM53" s="38"/>
      <c r="HCN53" s="38"/>
      <c r="HCO53" s="38"/>
      <c r="HCP53" s="38"/>
      <c r="HCQ53" s="38"/>
      <c r="HCR53" s="38"/>
      <c r="HCS53" s="38"/>
      <c r="HCT53" s="38"/>
      <c r="HCU53" s="38"/>
      <c r="HCV53" s="38"/>
      <c r="HCW53" s="38"/>
      <c r="HCX53" s="38"/>
      <c r="HCY53" s="38"/>
      <c r="HCZ53" s="38"/>
      <c r="HDA53" s="38"/>
      <c r="HDB53" s="38"/>
      <c r="HDC53" s="38"/>
      <c r="HDD53" s="38"/>
      <c r="HDE53" s="38"/>
      <c r="HDF53" s="38"/>
      <c r="HDG53" s="38"/>
      <c r="HDH53" s="38"/>
      <c r="HDI53" s="38"/>
      <c r="HDJ53" s="38"/>
      <c r="HDK53" s="38"/>
      <c r="HDL53" s="38"/>
      <c r="HDM53" s="38"/>
      <c r="HDN53" s="38"/>
      <c r="HDO53" s="38"/>
      <c r="HDP53" s="38"/>
      <c r="HDQ53" s="38"/>
      <c r="HDR53" s="38"/>
      <c r="HDS53" s="38"/>
      <c r="HDT53" s="38"/>
      <c r="HDU53" s="38"/>
      <c r="HDV53" s="38"/>
      <c r="HDW53" s="38"/>
      <c r="HDX53" s="38"/>
      <c r="HDY53" s="38"/>
      <c r="HDZ53" s="38"/>
      <c r="HEA53" s="38"/>
      <c r="HEB53" s="38"/>
      <c r="HEC53" s="38"/>
      <c r="HED53" s="38"/>
      <c r="HEE53" s="38"/>
      <c r="HEF53" s="38"/>
      <c r="HEG53" s="38"/>
      <c r="HEH53" s="38"/>
      <c r="HEI53" s="38"/>
      <c r="HEJ53" s="38"/>
      <c r="HEK53" s="38"/>
      <c r="HEL53" s="38"/>
      <c r="HEM53" s="38"/>
      <c r="HEN53" s="38"/>
      <c r="HEO53" s="38"/>
      <c r="HEP53" s="38"/>
      <c r="HEQ53" s="38"/>
      <c r="HER53" s="38"/>
      <c r="HES53" s="38"/>
      <c r="HET53" s="38"/>
      <c r="HEU53" s="38"/>
      <c r="HEV53" s="38"/>
      <c r="HEW53" s="38"/>
      <c r="HEX53" s="38"/>
      <c r="HEY53" s="38"/>
      <c r="HEZ53" s="38"/>
      <c r="HFA53" s="38"/>
      <c r="HFB53" s="38"/>
      <c r="HFC53" s="38"/>
      <c r="HFD53" s="38"/>
      <c r="HFE53" s="38"/>
      <c r="HFF53" s="38"/>
      <c r="HFG53" s="38"/>
      <c r="HFH53" s="38"/>
      <c r="HFI53" s="38"/>
      <c r="HFJ53" s="38"/>
      <c r="HFK53" s="38"/>
      <c r="HFL53" s="38"/>
      <c r="HFM53" s="38"/>
      <c r="HFN53" s="38"/>
      <c r="HFO53" s="38"/>
      <c r="HFP53" s="38"/>
      <c r="HFQ53" s="38"/>
      <c r="HFR53" s="38"/>
      <c r="HFS53" s="38"/>
      <c r="HFT53" s="38"/>
      <c r="HFU53" s="38"/>
      <c r="HFV53" s="38"/>
      <c r="HFW53" s="38"/>
      <c r="HFX53" s="38"/>
      <c r="HFY53" s="38"/>
      <c r="HFZ53" s="38"/>
      <c r="HGA53" s="38"/>
      <c r="HGB53" s="38"/>
      <c r="HGC53" s="38"/>
      <c r="HGD53" s="38"/>
      <c r="HGE53" s="38"/>
      <c r="HGF53" s="38"/>
      <c r="HGG53" s="38"/>
      <c r="HGH53" s="38"/>
      <c r="HGI53" s="38"/>
      <c r="HGJ53" s="38"/>
      <c r="HGK53" s="38"/>
      <c r="HGL53" s="38"/>
      <c r="HGM53" s="38"/>
      <c r="HGN53" s="38"/>
      <c r="HGO53" s="38"/>
      <c r="HGP53" s="38"/>
      <c r="HGQ53" s="38"/>
      <c r="HGR53" s="38"/>
      <c r="HGS53" s="38"/>
      <c r="HGT53" s="38"/>
      <c r="HGU53" s="38"/>
      <c r="HGV53" s="38"/>
      <c r="HGW53" s="38"/>
      <c r="HGX53" s="38"/>
      <c r="HGY53" s="38"/>
      <c r="HGZ53" s="38"/>
      <c r="HHA53" s="38"/>
      <c r="HHB53" s="38"/>
      <c r="HHC53" s="38"/>
      <c r="HHD53" s="38"/>
      <c r="HHE53" s="38"/>
      <c r="HHF53" s="38"/>
      <c r="HHG53" s="38"/>
      <c r="HHH53" s="38"/>
      <c r="HHI53" s="38"/>
      <c r="HHJ53" s="38"/>
      <c r="HHK53" s="38"/>
      <c r="HHL53" s="38"/>
      <c r="HHM53" s="38"/>
      <c r="HHN53" s="38"/>
      <c r="HHO53" s="38"/>
      <c r="HHP53" s="38"/>
      <c r="HHQ53" s="38"/>
      <c r="HHR53" s="38"/>
      <c r="HHS53" s="38"/>
      <c r="HHT53" s="38"/>
      <c r="HHU53" s="38"/>
      <c r="HHV53" s="38"/>
      <c r="HHW53" s="38"/>
      <c r="HHX53" s="38"/>
      <c r="HHY53" s="38"/>
      <c r="HHZ53" s="38"/>
      <c r="HIA53" s="38"/>
      <c r="HIB53" s="38"/>
      <c r="HIC53" s="38"/>
      <c r="HID53" s="38"/>
      <c r="HIE53" s="38"/>
      <c r="HIF53" s="38"/>
      <c r="HIG53" s="38"/>
      <c r="HIH53" s="38"/>
      <c r="HII53" s="38"/>
      <c r="HIJ53" s="38"/>
      <c r="HIK53" s="38"/>
      <c r="HIL53" s="38"/>
      <c r="HIM53" s="38"/>
      <c r="HIN53" s="38"/>
      <c r="HIO53" s="38"/>
      <c r="HIP53" s="38"/>
      <c r="HIQ53" s="38"/>
      <c r="HIR53" s="38"/>
      <c r="HIS53" s="38"/>
      <c r="HIT53" s="38"/>
      <c r="HIU53" s="38"/>
      <c r="HIV53" s="38"/>
      <c r="HIW53" s="38"/>
      <c r="HIX53" s="38"/>
      <c r="HIY53" s="38"/>
      <c r="HIZ53" s="38"/>
      <c r="HJA53" s="38"/>
      <c r="HJB53" s="38"/>
      <c r="HJC53" s="38"/>
      <c r="HJD53" s="38"/>
      <c r="HJE53" s="38"/>
      <c r="HJF53" s="38"/>
      <c r="HJG53" s="38"/>
      <c r="HJH53" s="38"/>
      <c r="HJI53" s="38"/>
      <c r="HJJ53" s="38"/>
      <c r="HJK53" s="38"/>
      <c r="HJL53" s="38"/>
      <c r="HJM53" s="38"/>
      <c r="HJN53" s="38"/>
      <c r="HJO53" s="38"/>
      <c r="HJP53" s="38"/>
      <c r="HJQ53" s="38"/>
      <c r="HJR53" s="38"/>
      <c r="HJS53" s="38"/>
      <c r="HJT53" s="38"/>
      <c r="HJU53" s="38"/>
      <c r="HJV53" s="38"/>
      <c r="HJW53" s="38"/>
      <c r="HJX53" s="38"/>
      <c r="HJY53" s="38"/>
      <c r="HJZ53" s="38"/>
      <c r="HKA53" s="38"/>
      <c r="HKB53" s="38"/>
      <c r="HKC53" s="38"/>
      <c r="HKD53" s="38"/>
      <c r="HKE53" s="38"/>
      <c r="HKF53" s="38"/>
      <c r="HKG53" s="38"/>
      <c r="HKH53" s="38"/>
      <c r="HKI53" s="38"/>
      <c r="HKJ53" s="38"/>
      <c r="HKK53" s="38"/>
      <c r="HKL53" s="38"/>
      <c r="HKM53" s="38"/>
      <c r="HKN53" s="38"/>
      <c r="HKO53" s="38"/>
      <c r="HKP53" s="38"/>
      <c r="HKQ53" s="38"/>
      <c r="HKR53" s="38"/>
      <c r="HKS53" s="38"/>
      <c r="HKT53" s="38"/>
      <c r="HKU53" s="38"/>
      <c r="HKV53" s="38"/>
      <c r="HKW53" s="38"/>
      <c r="HKX53" s="38"/>
      <c r="HKY53" s="38"/>
      <c r="HKZ53" s="38"/>
      <c r="HLA53" s="38"/>
      <c r="HLB53" s="38"/>
      <c r="HLC53" s="38"/>
      <c r="HLD53" s="38"/>
      <c r="HLE53" s="38"/>
      <c r="HLF53" s="38"/>
      <c r="HLG53" s="38"/>
      <c r="HLH53" s="38"/>
      <c r="HLI53" s="38"/>
      <c r="HLJ53" s="38"/>
      <c r="HLK53" s="38"/>
      <c r="HLL53" s="38"/>
      <c r="HLM53" s="38"/>
      <c r="HLN53" s="38"/>
      <c r="HLO53" s="38"/>
      <c r="HLP53" s="38"/>
      <c r="HLQ53" s="38"/>
      <c r="HLR53" s="38"/>
      <c r="HLS53" s="38"/>
      <c r="HLT53" s="38"/>
      <c r="HLU53" s="38"/>
      <c r="HLV53" s="38"/>
      <c r="HLW53" s="38"/>
      <c r="HLX53" s="38"/>
      <c r="HLY53" s="38"/>
      <c r="HLZ53" s="38"/>
      <c r="HMA53" s="38"/>
      <c r="HMB53" s="38"/>
      <c r="HMC53" s="38"/>
      <c r="HMD53" s="38"/>
      <c r="HME53" s="38"/>
      <c r="HMF53" s="38"/>
      <c r="HMG53" s="38"/>
      <c r="HMH53" s="38"/>
      <c r="HMI53" s="38"/>
      <c r="HMJ53" s="38"/>
      <c r="HMK53" s="38"/>
      <c r="HML53" s="38"/>
      <c r="HMM53" s="38"/>
      <c r="HMN53" s="38"/>
      <c r="HMO53" s="38"/>
      <c r="HMP53" s="38"/>
      <c r="HMQ53" s="38"/>
      <c r="HMR53" s="38"/>
      <c r="HMS53" s="38"/>
      <c r="HMT53" s="38"/>
      <c r="HMU53" s="38"/>
      <c r="HMV53" s="38"/>
      <c r="HMW53" s="38"/>
      <c r="HMX53" s="38"/>
      <c r="HMY53" s="38"/>
      <c r="HMZ53" s="38"/>
      <c r="HNA53" s="38"/>
      <c r="HNB53" s="38"/>
      <c r="HNC53" s="38"/>
      <c r="HND53" s="38"/>
      <c r="HNE53" s="38"/>
      <c r="HNF53" s="38"/>
      <c r="HNG53" s="38"/>
      <c r="HNH53" s="38"/>
      <c r="HNI53" s="38"/>
      <c r="HNJ53" s="38"/>
      <c r="HNK53" s="38"/>
      <c r="HNL53" s="38"/>
      <c r="HNM53" s="38"/>
      <c r="HNN53" s="38"/>
      <c r="HNO53" s="38"/>
      <c r="HNP53" s="38"/>
      <c r="HNQ53" s="38"/>
      <c r="HNR53" s="38"/>
      <c r="HNS53" s="38"/>
      <c r="HNT53" s="38"/>
      <c r="HNU53" s="38"/>
      <c r="HNV53" s="38"/>
      <c r="HNW53" s="38"/>
      <c r="HNX53" s="38"/>
      <c r="HNY53" s="38"/>
      <c r="HNZ53" s="38"/>
      <c r="HOA53" s="38"/>
      <c r="HOB53" s="38"/>
      <c r="HOC53" s="38"/>
      <c r="HOD53" s="38"/>
      <c r="HOE53" s="38"/>
      <c r="HOF53" s="38"/>
      <c r="HOG53" s="38"/>
      <c r="HOH53" s="38"/>
      <c r="HOI53" s="38"/>
      <c r="HOJ53" s="38"/>
      <c r="HOK53" s="38"/>
      <c r="HOL53" s="38"/>
      <c r="HOM53" s="38"/>
      <c r="HON53" s="38"/>
      <c r="HOO53" s="38"/>
      <c r="HOP53" s="38"/>
      <c r="HOQ53" s="38"/>
      <c r="HOR53" s="38"/>
      <c r="HOS53" s="38"/>
      <c r="HOT53" s="38"/>
      <c r="HOU53" s="38"/>
      <c r="HOV53" s="38"/>
      <c r="HOW53" s="38"/>
      <c r="HOX53" s="38"/>
      <c r="HOY53" s="38"/>
      <c r="HOZ53" s="38"/>
      <c r="HPA53" s="38"/>
      <c r="HPB53" s="38"/>
      <c r="HPC53" s="38"/>
      <c r="HPD53" s="38"/>
      <c r="HPE53" s="38"/>
      <c r="HPF53" s="38"/>
      <c r="HPG53" s="38"/>
      <c r="HPH53" s="38"/>
      <c r="HPI53" s="38"/>
      <c r="HPJ53" s="38"/>
      <c r="HPK53" s="38"/>
      <c r="HPL53" s="38"/>
      <c r="HPM53" s="38"/>
      <c r="HPN53" s="38"/>
      <c r="HPO53" s="38"/>
      <c r="HPP53" s="38"/>
      <c r="HPQ53" s="38"/>
      <c r="HPR53" s="38"/>
      <c r="HPS53" s="38"/>
      <c r="HPT53" s="38"/>
      <c r="HPU53" s="38"/>
      <c r="HPV53" s="38"/>
      <c r="HPW53" s="38"/>
      <c r="HPX53" s="38"/>
      <c r="HPY53" s="38"/>
      <c r="HPZ53" s="38"/>
      <c r="HQA53" s="38"/>
      <c r="HQB53" s="38"/>
      <c r="HQC53" s="38"/>
      <c r="HQD53" s="38"/>
      <c r="HQE53" s="38"/>
      <c r="HQF53" s="38"/>
      <c r="HQG53" s="38"/>
      <c r="HQH53" s="38"/>
      <c r="HQI53" s="38"/>
      <c r="HQJ53" s="38"/>
      <c r="HQK53" s="38"/>
      <c r="HQL53" s="38"/>
      <c r="HQM53" s="38"/>
      <c r="HQN53" s="38"/>
      <c r="HQO53" s="38"/>
      <c r="HQP53" s="38"/>
      <c r="HQQ53" s="38"/>
      <c r="HQR53" s="38"/>
      <c r="HQS53" s="38"/>
      <c r="HQT53" s="38"/>
      <c r="HQU53" s="38"/>
      <c r="HQV53" s="38"/>
      <c r="HQW53" s="38"/>
      <c r="HQX53" s="38"/>
      <c r="HQY53" s="38"/>
      <c r="HQZ53" s="38"/>
      <c r="HRA53" s="38"/>
      <c r="HRB53" s="38"/>
      <c r="HRC53" s="38"/>
      <c r="HRD53" s="38"/>
      <c r="HRE53" s="38"/>
      <c r="HRF53" s="38"/>
      <c r="HRG53" s="38"/>
      <c r="HRH53" s="38"/>
      <c r="HRI53" s="38"/>
      <c r="HRJ53" s="38"/>
      <c r="HRK53" s="38"/>
      <c r="HRL53" s="38"/>
      <c r="HRM53" s="38"/>
      <c r="HRN53" s="38"/>
      <c r="HRO53" s="38"/>
      <c r="HRP53" s="38"/>
      <c r="HRQ53" s="38"/>
      <c r="HRR53" s="38"/>
      <c r="HRS53" s="38"/>
      <c r="HRT53" s="38"/>
      <c r="HRU53" s="38"/>
      <c r="HRV53" s="38"/>
      <c r="HRW53" s="38"/>
      <c r="HRX53" s="38"/>
      <c r="HRY53" s="38"/>
      <c r="HRZ53" s="38"/>
      <c r="HSA53" s="38"/>
      <c r="HSB53" s="38"/>
      <c r="HSC53" s="38"/>
      <c r="HSD53" s="38"/>
      <c r="HSE53" s="38"/>
      <c r="HSF53" s="38"/>
      <c r="HSG53" s="38"/>
      <c r="HSH53" s="38"/>
      <c r="HSI53" s="38"/>
      <c r="HSJ53" s="38"/>
      <c r="HSK53" s="38"/>
      <c r="HSL53" s="38"/>
      <c r="HSM53" s="38"/>
      <c r="HSN53" s="38"/>
      <c r="HSO53" s="38"/>
      <c r="HSP53" s="38"/>
      <c r="HSQ53" s="38"/>
      <c r="HSR53" s="38"/>
      <c r="HSS53" s="38"/>
      <c r="HST53" s="38"/>
      <c r="HSU53" s="38"/>
      <c r="HSV53" s="38"/>
      <c r="HSW53" s="38"/>
      <c r="HSX53" s="38"/>
      <c r="HSY53" s="38"/>
      <c r="HSZ53" s="38"/>
      <c r="HTA53" s="38"/>
      <c r="HTB53" s="38"/>
      <c r="HTC53" s="38"/>
      <c r="HTD53" s="38"/>
      <c r="HTE53" s="38"/>
      <c r="HTF53" s="38"/>
      <c r="HTG53" s="38"/>
      <c r="HTH53" s="38"/>
      <c r="HTI53" s="38"/>
      <c r="HTJ53" s="38"/>
      <c r="HTK53" s="38"/>
      <c r="HTL53" s="38"/>
      <c r="HTM53" s="38"/>
      <c r="HTN53" s="38"/>
      <c r="HTO53" s="38"/>
      <c r="HTP53" s="38"/>
      <c r="HTQ53" s="38"/>
      <c r="HTR53" s="38"/>
      <c r="HTS53" s="38"/>
      <c r="HTT53" s="38"/>
      <c r="HTU53" s="38"/>
      <c r="HTV53" s="38"/>
      <c r="HTW53" s="38"/>
      <c r="HTX53" s="38"/>
      <c r="HTY53" s="38"/>
      <c r="HTZ53" s="38"/>
      <c r="HUA53" s="38"/>
      <c r="HUB53" s="38"/>
      <c r="HUC53" s="38"/>
      <c r="HUD53" s="38"/>
      <c r="HUE53" s="38"/>
      <c r="HUF53" s="38"/>
      <c r="HUG53" s="38"/>
      <c r="HUH53" s="38"/>
      <c r="HUI53" s="38"/>
      <c r="HUJ53" s="38"/>
      <c r="HUK53" s="38"/>
      <c r="HUL53" s="38"/>
      <c r="HUM53" s="38"/>
      <c r="HUN53" s="38"/>
      <c r="HUO53" s="38"/>
      <c r="HUP53" s="38"/>
      <c r="HUQ53" s="38"/>
      <c r="HUR53" s="38"/>
      <c r="HUS53" s="38"/>
      <c r="HUT53" s="38"/>
      <c r="HUU53" s="38"/>
      <c r="HUV53" s="38"/>
      <c r="HUW53" s="38"/>
      <c r="HUX53" s="38"/>
      <c r="HUY53" s="38"/>
      <c r="HUZ53" s="38"/>
      <c r="HVA53" s="38"/>
      <c r="HVB53" s="38"/>
      <c r="HVC53" s="38"/>
      <c r="HVD53" s="38"/>
      <c r="HVE53" s="38"/>
      <c r="HVF53" s="38"/>
      <c r="HVG53" s="38"/>
      <c r="HVH53" s="38"/>
      <c r="HVI53" s="38"/>
      <c r="HVJ53" s="38"/>
      <c r="HVK53" s="38"/>
      <c r="HVL53" s="38"/>
      <c r="HVM53" s="38"/>
      <c r="HVN53" s="38"/>
      <c r="HVO53" s="38"/>
      <c r="HVP53" s="38"/>
      <c r="HVQ53" s="38"/>
      <c r="HVR53" s="38"/>
      <c r="HVS53" s="38"/>
      <c r="HVT53" s="38"/>
      <c r="HVU53" s="38"/>
      <c r="HVV53" s="38"/>
      <c r="HVW53" s="38"/>
      <c r="HVX53" s="38"/>
      <c r="HVY53" s="38"/>
      <c r="HVZ53" s="38"/>
      <c r="HWA53" s="38"/>
      <c r="HWB53" s="38"/>
      <c r="HWC53" s="38"/>
      <c r="HWD53" s="38"/>
      <c r="HWE53" s="38"/>
      <c r="HWF53" s="38"/>
      <c r="HWG53" s="38"/>
      <c r="HWH53" s="38"/>
      <c r="HWI53" s="38"/>
      <c r="HWJ53" s="38"/>
      <c r="HWK53" s="38"/>
      <c r="HWL53" s="38"/>
      <c r="HWM53" s="38"/>
      <c r="HWN53" s="38"/>
      <c r="HWO53" s="38"/>
      <c r="HWP53" s="38"/>
      <c r="HWQ53" s="38"/>
      <c r="HWR53" s="38"/>
      <c r="HWS53" s="38"/>
      <c r="HWT53" s="38"/>
      <c r="HWU53" s="38"/>
      <c r="HWV53" s="38"/>
      <c r="HWW53" s="38"/>
      <c r="HWX53" s="38"/>
      <c r="HWY53" s="38"/>
      <c r="HWZ53" s="38"/>
      <c r="HXA53" s="38"/>
      <c r="HXB53" s="38"/>
      <c r="HXC53" s="38"/>
      <c r="HXD53" s="38"/>
      <c r="HXE53" s="38"/>
      <c r="HXF53" s="38"/>
      <c r="HXG53" s="38"/>
      <c r="HXH53" s="38"/>
      <c r="HXI53" s="38"/>
      <c r="HXJ53" s="38"/>
      <c r="HXK53" s="38"/>
      <c r="HXL53" s="38"/>
      <c r="HXM53" s="38"/>
      <c r="HXN53" s="38"/>
      <c r="HXO53" s="38"/>
      <c r="HXP53" s="38"/>
      <c r="HXQ53" s="38"/>
      <c r="HXR53" s="38"/>
      <c r="HXS53" s="38"/>
      <c r="HXT53" s="38"/>
      <c r="HXU53" s="38"/>
      <c r="HXV53" s="38"/>
      <c r="HXW53" s="38"/>
      <c r="HXX53" s="38"/>
      <c r="HXY53" s="38"/>
      <c r="HXZ53" s="38"/>
      <c r="HYA53" s="38"/>
      <c r="HYB53" s="38"/>
      <c r="HYC53" s="38"/>
      <c r="HYD53" s="38"/>
      <c r="HYE53" s="38"/>
      <c r="HYF53" s="38"/>
      <c r="HYG53" s="38"/>
      <c r="HYH53" s="38"/>
      <c r="HYI53" s="38"/>
      <c r="HYJ53" s="38"/>
      <c r="HYK53" s="38"/>
      <c r="HYL53" s="38"/>
      <c r="HYM53" s="38"/>
      <c r="HYN53" s="38"/>
      <c r="HYO53" s="38"/>
      <c r="HYP53" s="38"/>
      <c r="HYQ53" s="38"/>
      <c r="HYR53" s="38"/>
      <c r="HYS53" s="38"/>
      <c r="HYT53" s="38"/>
      <c r="HYU53" s="38"/>
      <c r="HYV53" s="38"/>
      <c r="HYW53" s="38"/>
      <c r="HYX53" s="38"/>
      <c r="HYY53" s="38"/>
      <c r="HYZ53" s="38"/>
      <c r="HZA53" s="38"/>
      <c r="HZB53" s="38"/>
      <c r="HZC53" s="38"/>
      <c r="HZD53" s="38"/>
      <c r="HZE53" s="38"/>
      <c r="HZF53" s="38"/>
      <c r="HZG53" s="38"/>
      <c r="HZH53" s="38"/>
      <c r="HZI53" s="38"/>
      <c r="HZJ53" s="38"/>
      <c r="HZK53" s="38"/>
      <c r="HZL53" s="38"/>
      <c r="HZM53" s="38"/>
      <c r="HZN53" s="38"/>
      <c r="HZO53" s="38"/>
      <c r="HZP53" s="38"/>
      <c r="HZQ53" s="38"/>
      <c r="HZR53" s="38"/>
      <c r="HZS53" s="38"/>
      <c r="HZT53" s="38"/>
      <c r="HZU53" s="38"/>
      <c r="HZV53" s="38"/>
      <c r="HZW53" s="38"/>
      <c r="HZX53" s="38"/>
      <c r="HZY53" s="38"/>
      <c r="HZZ53" s="38"/>
      <c r="IAA53" s="38"/>
      <c r="IAB53" s="38"/>
      <c r="IAC53" s="38"/>
      <c r="IAD53" s="38"/>
      <c r="IAE53" s="38"/>
      <c r="IAF53" s="38"/>
      <c r="IAG53" s="38"/>
      <c r="IAH53" s="38"/>
      <c r="IAI53" s="38"/>
      <c r="IAJ53" s="38"/>
      <c r="IAK53" s="38"/>
      <c r="IAL53" s="38"/>
      <c r="IAM53" s="38"/>
      <c r="IAN53" s="38"/>
      <c r="IAO53" s="38"/>
      <c r="IAP53" s="38"/>
      <c r="IAQ53" s="38"/>
      <c r="IAR53" s="38"/>
      <c r="IAS53" s="38"/>
      <c r="IAT53" s="38"/>
      <c r="IAU53" s="38"/>
      <c r="IAV53" s="38"/>
      <c r="IAW53" s="38"/>
      <c r="IAX53" s="38"/>
      <c r="IAY53" s="38"/>
      <c r="IAZ53" s="38"/>
      <c r="IBA53" s="38"/>
      <c r="IBB53" s="38"/>
      <c r="IBC53" s="38"/>
      <c r="IBD53" s="38"/>
      <c r="IBE53" s="38"/>
      <c r="IBF53" s="38"/>
      <c r="IBG53" s="38"/>
      <c r="IBH53" s="38"/>
      <c r="IBI53" s="38"/>
      <c r="IBJ53" s="38"/>
      <c r="IBK53" s="38"/>
      <c r="IBL53" s="38"/>
      <c r="IBM53" s="38"/>
      <c r="IBN53" s="38"/>
      <c r="IBO53" s="38"/>
      <c r="IBP53" s="38"/>
      <c r="IBQ53" s="38"/>
      <c r="IBR53" s="38"/>
      <c r="IBS53" s="38"/>
      <c r="IBT53" s="38"/>
      <c r="IBU53" s="38"/>
      <c r="IBV53" s="38"/>
      <c r="IBW53" s="38"/>
      <c r="IBX53" s="38"/>
      <c r="IBY53" s="38"/>
      <c r="IBZ53" s="38"/>
      <c r="ICA53" s="38"/>
      <c r="ICB53" s="38"/>
      <c r="ICC53" s="38"/>
      <c r="ICD53" s="38"/>
      <c r="ICE53" s="38"/>
      <c r="ICF53" s="38"/>
      <c r="ICG53" s="38"/>
      <c r="ICH53" s="38"/>
      <c r="ICI53" s="38"/>
      <c r="ICJ53" s="38"/>
      <c r="ICK53" s="38"/>
      <c r="ICL53" s="38"/>
      <c r="ICM53" s="38"/>
      <c r="ICN53" s="38"/>
      <c r="ICO53" s="38"/>
      <c r="ICP53" s="38"/>
      <c r="ICQ53" s="38"/>
      <c r="ICR53" s="38"/>
      <c r="ICS53" s="38"/>
      <c r="ICT53" s="38"/>
      <c r="ICU53" s="38"/>
      <c r="ICV53" s="38"/>
      <c r="ICW53" s="38"/>
      <c r="ICX53" s="38"/>
      <c r="ICY53" s="38"/>
      <c r="ICZ53" s="38"/>
      <c r="IDA53" s="38"/>
      <c r="IDB53" s="38"/>
      <c r="IDC53" s="38"/>
      <c r="IDD53" s="38"/>
      <c r="IDE53" s="38"/>
      <c r="IDF53" s="38"/>
      <c r="IDG53" s="38"/>
      <c r="IDH53" s="38"/>
      <c r="IDI53" s="38"/>
      <c r="IDJ53" s="38"/>
      <c r="IDK53" s="38"/>
      <c r="IDL53" s="38"/>
      <c r="IDM53" s="38"/>
      <c r="IDN53" s="38"/>
      <c r="IDO53" s="38"/>
      <c r="IDP53" s="38"/>
      <c r="IDQ53" s="38"/>
      <c r="IDR53" s="38"/>
      <c r="IDS53" s="38"/>
      <c r="IDT53" s="38"/>
      <c r="IDU53" s="38"/>
      <c r="IDV53" s="38"/>
      <c r="IDW53" s="38"/>
      <c r="IDX53" s="38"/>
      <c r="IDY53" s="38"/>
      <c r="IDZ53" s="38"/>
      <c r="IEA53" s="38"/>
      <c r="IEB53" s="38"/>
      <c r="IEC53" s="38"/>
      <c r="IED53" s="38"/>
      <c r="IEE53" s="38"/>
      <c r="IEF53" s="38"/>
      <c r="IEG53" s="38"/>
      <c r="IEH53" s="38"/>
      <c r="IEI53" s="38"/>
      <c r="IEJ53" s="38"/>
      <c r="IEK53" s="38"/>
      <c r="IEL53" s="38"/>
      <c r="IEM53" s="38"/>
      <c r="IEN53" s="38"/>
      <c r="IEO53" s="38"/>
      <c r="IEP53" s="38"/>
      <c r="IEQ53" s="38"/>
      <c r="IER53" s="38"/>
      <c r="IES53" s="38"/>
      <c r="IET53" s="38"/>
      <c r="IEU53" s="38"/>
      <c r="IEV53" s="38"/>
      <c r="IEW53" s="38"/>
      <c r="IEX53" s="38"/>
      <c r="IEY53" s="38"/>
      <c r="IEZ53" s="38"/>
      <c r="IFA53" s="38"/>
      <c r="IFB53" s="38"/>
      <c r="IFC53" s="38"/>
      <c r="IFD53" s="38"/>
      <c r="IFE53" s="38"/>
      <c r="IFF53" s="38"/>
      <c r="IFG53" s="38"/>
      <c r="IFH53" s="38"/>
      <c r="IFI53" s="38"/>
      <c r="IFJ53" s="38"/>
      <c r="IFK53" s="38"/>
      <c r="IFL53" s="38"/>
      <c r="IFM53" s="38"/>
      <c r="IFN53" s="38"/>
      <c r="IFO53" s="38"/>
      <c r="IFP53" s="38"/>
      <c r="IFQ53" s="38"/>
      <c r="IFR53" s="38"/>
      <c r="IFS53" s="38"/>
      <c r="IFT53" s="38"/>
      <c r="IFU53" s="38"/>
      <c r="IFV53" s="38"/>
      <c r="IFW53" s="38"/>
      <c r="IFX53" s="38"/>
      <c r="IFY53" s="38"/>
      <c r="IFZ53" s="38"/>
      <c r="IGA53" s="38"/>
      <c r="IGB53" s="38"/>
      <c r="IGC53" s="38"/>
      <c r="IGD53" s="38"/>
      <c r="IGE53" s="38"/>
      <c r="IGF53" s="38"/>
      <c r="IGG53" s="38"/>
      <c r="IGH53" s="38"/>
      <c r="IGI53" s="38"/>
      <c r="IGJ53" s="38"/>
      <c r="IGK53" s="38"/>
      <c r="IGL53" s="38"/>
      <c r="IGM53" s="38"/>
      <c r="IGN53" s="38"/>
      <c r="IGO53" s="38"/>
      <c r="IGP53" s="38"/>
      <c r="IGQ53" s="38"/>
      <c r="IGR53" s="38"/>
      <c r="IGS53" s="38"/>
      <c r="IGT53" s="38"/>
      <c r="IGU53" s="38"/>
      <c r="IGV53" s="38"/>
      <c r="IGW53" s="38"/>
      <c r="IGX53" s="38"/>
      <c r="IGY53" s="38"/>
      <c r="IGZ53" s="38"/>
      <c r="IHA53" s="38"/>
      <c r="IHB53" s="38"/>
      <c r="IHC53" s="38"/>
      <c r="IHD53" s="38"/>
      <c r="IHE53" s="38"/>
      <c r="IHF53" s="38"/>
      <c r="IHG53" s="38"/>
      <c r="IHH53" s="38"/>
      <c r="IHI53" s="38"/>
      <c r="IHJ53" s="38"/>
      <c r="IHK53" s="38"/>
      <c r="IHL53" s="38"/>
      <c r="IHM53" s="38"/>
      <c r="IHN53" s="38"/>
      <c r="IHO53" s="38"/>
      <c r="IHP53" s="38"/>
      <c r="IHQ53" s="38"/>
      <c r="IHR53" s="38"/>
      <c r="IHS53" s="38"/>
      <c r="IHT53" s="38"/>
      <c r="IHU53" s="38"/>
      <c r="IHV53" s="38"/>
      <c r="IHW53" s="38"/>
      <c r="IHX53" s="38"/>
      <c r="IHY53" s="38"/>
      <c r="IHZ53" s="38"/>
      <c r="IIA53" s="38"/>
      <c r="IIB53" s="38"/>
      <c r="IIC53" s="38"/>
      <c r="IID53" s="38"/>
      <c r="IIE53" s="38"/>
      <c r="IIF53" s="38"/>
      <c r="IIG53" s="38"/>
      <c r="IIH53" s="38"/>
      <c r="III53" s="38"/>
      <c r="IIJ53" s="38"/>
      <c r="IIK53" s="38"/>
      <c r="IIL53" s="38"/>
      <c r="IIM53" s="38"/>
      <c r="IIN53" s="38"/>
      <c r="IIO53" s="38"/>
      <c r="IIP53" s="38"/>
      <c r="IIQ53" s="38"/>
      <c r="IIR53" s="38"/>
      <c r="IIS53" s="38"/>
      <c r="IIT53" s="38"/>
      <c r="IIU53" s="38"/>
      <c r="IIV53" s="38"/>
      <c r="IIW53" s="38"/>
      <c r="IIX53" s="38"/>
      <c r="IIY53" s="38"/>
      <c r="IIZ53" s="38"/>
      <c r="IJA53" s="38"/>
      <c r="IJB53" s="38"/>
      <c r="IJC53" s="38"/>
      <c r="IJD53" s="38"/>
      <c r="IJE53" s="38"/>
      <c r="IJF53" s="38"/>
      <c r="IJG53" s="38"/>
      <c r="IJH53" s="38"/>
      <c r="IJI53" s="38"/>
      <c r="IJJ53" s="38"/>
      <c r="IJK53" s="38"/>
      <c r="IJL53" s="38"/>
      <c r="IJM53" s="38"/>
      <c r="IJN53" s="38"/>
      <c r="IJO53" s="38"/>
      <c r="IJP53" s="38"/>
      <c r="IJQ53" s="38"/>
      <c r="IJR53" s="38"/>
      <c r="IJS53" s="38"/>
      <c r="IJT53" s="38"/>
      <c r="IJU53" s="38"/>
      <c r="IJV53" s="38"/>
      <c r="IJW53" s="38"/>
      <c r="IJX53" s="38"/>
      <c r="IJY53" s="38"/>
      <c r="IJZ53" s="38"/>
      <c r="IKA53" s="38"/>
      <c r="IKB53" s="38"/>
      <c r="IKC53" s="38"/>
      <c r="IKD53" s="38"/>
      <c r="IKE53" s="38"/>
      <c r="IKF53" s="38"/>
      <c r="IKG53" s="38"/>
      <c r="IKH53" s="38"/>
      <c r="IKI53" s="38"/>
      <c r="IKJ53" s="38"/>
      <c r="IKK53" s="38"/>
      <c r="IKL53" s="38"/>
      <c r="IKM53" s="38"/>
      <c r="IKN53" s="38"/>
      <c r="IKO53" s="38"/>
      <c r="IKP53" s="38"/>
      <c r="IKQ53" s="38"/>
      <c r="IKR53" s="38"/>
      <c r="IKS53" s="38"/>
      <c r="IKT53" s="38"/>
      <c r="IKU53" s="38"/>
      <c r="IKV53" s="38"/>
      <c r="IKW53" s="38"/>
      <c r="IKX53" s="38"/>
      <c r="IKY53" s="38"/>
      <c r="IKZ53" s="38"/>
      <c r="ILA53" s="38"/>
      <c r="ILB53" s="38"/>
      <c r="ILC53" s="38"/>
      <c r="ILD53" s="38"/>
      <c r="ILE53" s="38"/>
      <c r="ILF53" s="38"/>
      <c r="ILG53" s="38"/>
      <c r="ILH53" s="38"/>
      <c r="ILI53" s="38"/>
      <c r="ILJ53" s="38"/>
      <c r="ILK53" s="38"/>
      <c r="ILL53" s="38"/>
      <c r="ILM53" s="38"/>
      <c r="ILN53" s="38"/>
      <c r="ILO53" s="38"/>
      <c r="ILP53" s="38"/>
      <c r="ILQ53" s="38"/>
      <c r="ILR53" s="38"/>
      <c r="ILS53" s="38"/>
      <c r="ILT53" s="38"/>
      <c r="ILU53" s="38"/>
      <c r="ILV53" s="38"/>
      <c r="ILW53" s="38"/>
      <c r="ILX53" s="38"/>
      <c r="ILY53" s="38"/>
      <c r="ILZ53" s="38"/>
      <c r="IMA53" s="38"/>
      <c r="IMB53" s="38"/>
      <c r="IMC53" s="38"/>
      <c r="IMD53" s="38"/>
      <c r="IME53" s="38"/>
      <c r="IMF53" s="38"/>
      <c r="IMG53" s="38"/>
      <c r="IMH53" s="38"/>
      <c r="IMI53" s="38"/>
      <c r="IMJ53" s="38"/>
      <c r="IMK53" s="38"/>
      <c r="IML53" s="38"/>
      <c r="IMM53" s="38"/>
      <c r="IMN53" s="38"/>
      <c r="IMO53" s="38"/>
      <c r="IMP53" s="38"/>
      <c r="IMQ53" s="38"/>
      <c r="IMR53" s="38"/>
      <c r="IMS53" s="38"/>
      <c r="IMT53" s="38"/>
      <c r="IMU53" s="38"/>
      <c r="IMV53" s="38"/>
      <c r="IMW53" s="38"/>
      <c r="IMX53" s="38"/>
      <c r="IMY53" s="38"/>
      <c r="IMZ53" s="38"/>
      <c r="INA53" s="38"/>
      <c r="INB53" s="38"/>
      <c r="INC53" s="38"/>
      <c r="IND53" s="38"/>
      <c r="INE53" s="38"/>
      <c r="INF53" s="38"/>
      <c r="ING53" s="38"/>
      <c r="INH53" s="38"/>
      <c r="INI53" s="38"/>
      <c r="INJ53" s="38"/>
      <c r="INK53" s="38"/>
      <c r="INL53" s="38"/>
      <c r="INM53" s="38"/>
      <c r="INN53" s="38"/>
      <c r="INO53" s="38"/>
      <c r="INP53" s="38"/>
      <c r="INQ53" s="38"/>
      <c r="INR53" s="38"/>
      <c r="INS53" s="38"/>
      <c r="INT53" s="38"/>
      <c r="INU53" s="38"/>
      <c r="INV53" s="38"/>
      <c r="INW53" s="38"/>
      <c r="INX53" s="38"/>
      <c r="INY53" s="38"/>
      <c r="INZ53" s="38"/>
      <c r="IOA53" s="38"/>
      <c r="IOB53" s="38"/>
      <c r="IOC53" s="38"/>
      <c r="IOD53" s="38"/>
      <c r="IOE53" s="38"/>
      <c r="IOF53" s="38"/>
      <c r="IOG53" s="38"/>
      <c r="IOH53" s="38"/>
      <c r="IOI53" s="38"/>
      <c r="IOJ53" s="38"/>
      <c r="IOK53" s="38"/>
      <c r="IOL53" s="38"/>
      <c r="IOM53" s="38"/>
      <c r="ION53" s="38"/>
      <c r="IOO53" s="38"/>
      <c r="IOP53" s="38"/>
      <c r="IOQ53" s="38"/>
      <c r="IOR53" s="38"/>
      <c r="IOS53" s="38"/>
      <c r="IOT53" s="38"/>
      <c r="IOU53" s="38"/>
      <c r="IOV53" s="38"/>
      <c r="IOW53" s="38"/>
      <c r="IOX53" s="38"/>
      <c r="IOY53" s="38"/>
      <c r="IOZ53" s="38"/>
      <c r="IPA53" s="38"/>
      <c r="IPB53" s="38"/>
      <c r="IPC53" s="38"/>
      <c r="IPD53" s="38"/>
      <c r="IPE53" s="38"/>
      <c r="IPF53" s="38"/>
      <c r="IPG53" s="38"/>
      <c r="IPH53" s="38"/>
      <c r="IPI53" s="38"/>
      <c r="IPJ53" s="38"/>
      <c r="IPK53" s="38"/>
      <c r="IPL53" s="38"/>
      <c r="IPM53" s="38"/>
      <c r="IPN53" s="38"/>
      <c r="IPO53" s="38"/>
      <c r="IPP53" s="38"/>
      <c r="IPQ53" s="38"/>
      <c r="IPR53" s="38"/>
      <c r="IPS53" s="38"/>
      <c r="IPT53" s="38"/>
      <c r="IPU53" s="38"/>
      <c r="IPV53" s="38"/>
      <c r="IPW53" s="38"/>
      <c r="IPX53" s="38"/>
      <c r="IPY53" s="38"/>
      <c r="IPZ53" s="38"/>
      <c r="IQA53" s="38"/>
      <c r="IQB53" s="38"/>
      <c r="IQC53" s="38"/>
      <c r="IQD53" s="38"/>
      <c r="IQE53" s="38"/>
      <c r="IQF53" s="38"/>
      <c r="IQG53" s="38"/>
      <c r="IQH53" s="38"/>
      <c r="IQI53" s="38"/>
      <c r="IQJ53" s="38"/>
      <c r="IQK53" s="38"/>
      <c r="IQL53" s="38"/>
      <c r="IQM53" s="38"/>
      <c r="IQN53" s="38"/>
      <c r="IQO53" s="38"/>
      <c r="IQP53" s="38"/>
      <c r="IQQ53" s="38"/>
      <c r="IQR53" s="38"/>
      <c r="IQS53" s="38"/>
      <c r="IQT53" s="38"/>
      <c r="IQU53" s="38"/>
      <c r="IQV53" s="38"/>
      <c r="IQW53" s="38"/>
      <c r="IQX53" s="38"/>
      <c r="IQY53" s="38"/>
      <c r="IQZ53" s="38"/>
      <c r="IRA53" s="38"/>
      <c r="IRB53" s="38"/>
      <c r="IRC53" s="38"/>
      <c r="IRD53" s="38"/>
      <c r="IRE53" s="38"/>
      <c r="IRF53" s="38"/>
      <c r="IRG53" s="38"/>
      <c r="IRH53" s="38"/>
      <c r="IRI53" s="38"/>
      <c r="IRJ53" s="38"/>
      <c r="IRK53" s="38"/>
      <c r="IRL53" s="38"/>
      <c r="IRM53" s="38"/>
      <c r="IRN53" s="38"/>
      <c r="IRO53" s="38"/>
      <c r="IRP53" s="38"/>
      <c r="IRQ53" s="38"/>
      <c r="IRR53" s="38"/>
      <c r="IRS53" s="38"/>
      <c r="IRT53" s="38"/>
      <c r="IRU53" s="38"/>
      <c r="IRV53" s="38"/>
      <c r="IRW53" s="38"/>
      <c r="IRX53" s="38"/>
      <c r="IRY53" s="38"/>
      <c r="IRZ53" s="38"/>
      <c r="ISA53" s="38"/>
      <c r="ISB53" s="38"/>
      <c r="ISC53" s="38"/>
      <c r="ISD53" s="38"/>
      <c r="ISE53" s="38"/>
      <c r="ISF53" s="38"/>
      <c r="ISG53" s="38"/>
      <c r="ISH53" s="38"/>
      <c r="ISI53" s="38"/>
      <c r="ISJ53" s="38"/>
      <c r="ISK53" s="38"/>
      <c r="ISL53" s="38"/>
      <c r="ISM53" s="38"/>
      <c r="ISN53" s="38"/>
      <c r="ISO53" s="38"/>
      <c r="ISP53" s="38"/>
      <c r="ISQ53" s="38"/>
      <c r="ISR53" s="38"/>
      <c r="ISS53" s="38"/>
      <c r="IST53" s="38"/>
      <c r="ISU53" s="38"/>
      <c r="ISV53" s="38"/>
      <c r="ISW53" s="38"/>
      <c r="ISX53" s="38"/>
      <c r="ISY53" s="38"/>
      <c r="ISZ53" s="38"/>
      <c r="ITA53" s="38"/>
      <c r="ITB53" s="38"/>
      <c r="ITC53" s="38"/>
      <c r="ITD53" s="38"/>
      <c r="ITE53" s="38"/>
      <c r="ITF53" s="38"/>
      <c r="ITG53" s="38"/>
      <c r="ITH53" s="38"/>
      <c r="ITI53" s="38"/>
      <c r="ITJ53" s="38"/>
      <c r="ITK53" s="38"/>
      <c r="ITL53" s="38"/>
      <c r="ITM53" s="38"/>
      <c r="ITN53" s="38"/>
      <c r="ITO53" s="38"/>
      <c r="ITP53" s="38"/>
      <c r="ITQ53" s="38"/>
      <c r="ITR53" s="38"/>
      <c r="ITS53" s="38"/>
      <c r="ITT53" s="38"/>
      <c r="ITU53" s="38"/>
      <c r="ITV53" s="38"/>
      <c r="ITW53" s="38"/>
      <c r="ITX53" s="38"/>
      <c r="ITY53" s="38"/>
      <c r="ITZ53" s="38"/>
      <c r="IUA53" s="38"/>
      <c r="IUB53" s="38"/>
      <c r="IUC53" s="38"/>
      <c r="IUD53" s="38"/>
      <c r="IUE53" s="38"/>
      <c r="IUF53" s="38"/>
      <c r="IUG53" s="38"/>
      <c r="IUH53" s="38"/>
      <c r="IUI53" s="38"/>
      <c r="IUJ53" s="38"/>
      <c r="IUK53" s="38"/>
      <c r="IUL53" s="38"/>
      <c r="IUM53" s="38"/>
      <c r="IUN53" s="38"/>
      <c r="IUO53" s="38"/>
      <c r="IUP53" s="38"/>
      <c r="IUQ53" s="38"/>
      <c r="IUR53" s="38"/>
      <c r="IUS53" s="38"/>
      <c r="IUT53" s="38"/>
      <c r="IUU53" s="38"/>
      <c r="IUV53" s="38"/>
      <c r="IUW53" s="38"/>
      <c r="IUX53" s="38"/>
      <c r="IUY53" s="38"/>
      <c r="IUZ53" s="38"/>
      <c r="IVA53" s="38"/>
      <c r="IVB53" s="38"/>
      <c r="IVC53" s="38"/>
      <c r="IVD53" s="38"/>
      <c r="IVE53" s="38"/>
      <c r="IVF53" s="38"/>
      <c r="IVG53" s="38"/>
      <c r="IVH53" s="38"/>
      <c r="IVI53" s="38"/>
      <c r="IVJ53" s="38"/>
      <c r="IVK53" s="38"/>
      <c r="IVL53" s="38"/>
      <c r="IVM53" s="38"/>
      <c r="IVN53" s="38"/>
      <c r="IVO53" s="38"/>
      <c r="IVP53" s="38"/>
      <c r="IVQ53" s="38"/>
      <c r="IVR53" s="38"/>
      <c r="IVS53" s="38"/>
      <c r="IVT53" s="38"/>
      <c r="IVU53" s="38"/>
      <c r="IVV53" s="38"/>
      <c r="IVW53" s="38"/>
      <c r="IVX53" s="38"/>
      <c r="IVY53" s="38"/>
      <c r="IVZ53" s="38"/>
      <c r="IWA53" s="38"/>
      <c r="IWB53" s="38"/>
      <c r="IWC53" s="38"/>
      <c r="IWD53" s="38"/>
      <c r="IWE53" s="38"/>
      <c r="IWF53" s="38"/>
      <c r="IWG53" s="38"/>
      <c r="IWH53" s="38"/>
      <c r="IWI53" s="38"/>
      <c r="IWJ53" s="38"/>
      <c r="IWK53" s="38"/>
      <c r="IWL53" s="38"/>
      <c r="IWM53" s="38"/>
      <c r="IWN53" s="38"/>
      <c r="IWO53" s="38"/>
      <c r="IWP53" s="38"/>
      <c r="IWQ53" s="38"/>
      <c r="IWR53" s="38"/>
      <c r="IWS53" s="38"/>
      <c r="IWT53" s="38"/>
      <c r="IWU53" s="38"/>
      <c r="IWV53" s="38"/>
      <c r="IWW53" s="38"/>
      <c r="IWX53" s="38"/>
      <c r="IWY53" s="38"/>
      <c r="IWZ53" s="38"/>
      <c r="IXA53" s="38"/>
      <c r="IXB53" s="38"/>
      <c r="IXC53" s="38"/>
      <c r="IXD53" s="38"/>
      <c r="IXE53" s="38"/>
      <c r="IXF53" s="38"/>
      <c r="IXG53" s="38"/>
      <c r="IXH53" s="38"/>
      <c r="IXI53" s="38"/>
      <c r="IXJ53" s="38"/>
      <c r="IXK53" s="38"/>
      <c r="IXL53" s="38"/>
      <c r="IXM53" s="38"/>
      <c r="IXN53" s="38"/>
      <c r="IXO53" s="38"/>
      <c r="IXP53" s="38"/>
      <c r="IXQ53" s="38"/>
      <c r="IXR53" s="38"/>
      <c r="IXS53" s="38"/>
      <c r="IXT53" s="38"/>
      <c r="IXU53" s="38"/>
      <c r="IXV53" s="38"/>
      <c r="IXW53" s="38"/>
      <c r="IXX53" s="38"/>
      <c r="IXY53" s="38"/>
      <c r="IXZ53" s="38"/>
      <c r="IYA53" s="38"/>
      <c r="IYB53" s="38"/>
      <c r="IYC53" s="38"/>
      <c r="IYD53" s="38"/>
      <c r="IYE53" s="38"/>
      <c r="IYF53" s="38"/>
      <c r="IYG53" s="38"/>
      <c r="IYH53" s="38"/>
      <c r="IYI53" s="38"/>
      <c r="IYJ53" s="38"/>
      <c r="IYK53" s="38"/>
      <c r="IYL53" s="38"/>
      <c r="IYM53" s="38"/>
      <c r="IYN53" s="38"/>
      <c r="IYO53" s="38"/>
      <c r="IYP53" s="38"/>
      <c r="IYQ53" s="38"/>
      <c r="IYR53" s="38"/>
      <c r="IYS53" s="38"/>
      <c r="IYT53" s="38"/>
      <c r="IYU53" s="38"/>
      <c r="IYV53" s="38"/>
      <c r="IYW53" s="38"/>
      <c r="IYX53" s="38"/>
      <c r="IYY53" s="38"/>
      <c r="IYZ53" s="38"/>
      <c r="IZA53" s="38"/>
      <c r="IZB53" s="38"/>
      <c r="IZC53" s="38"/>
      <c r="IZD53" s="38"/>
      <c r="IZE53" s="38"/>
      <c r="IZF53" s="38"/>
      <c r="IZG53" s="38"/>
      <c r="IZH53" s="38"/>
      <c r="IZI53" s="38"/>
      <c r="IZJ53" s="38"/>
      <c r="IZK53" s="38"/>
      <c r="IZL53" s="38"/>
      <c r="IZM53" s="38"/>
      <c r="IZN53" s="38"/>
      <c r="IZO53" s="38"/>
      <c r="IZP53" s="38"/>
      <c r="IZQ53" s="38"/>
      <c r="IZR53" s="38"/>
      <c r="IZS53" s="38"/>
      <c r="IZT53" s="38"/>
      <c r="IZU53" s="38"/>
      <c r="IZV53" s="38"/>
      <c r="IZW53" s="38"/>
      <c r="IZX53" s="38"/>
      <c r="IZY53" s="38"/>
      <c r="IZZ53" s="38"/>
      <c r="JAA53" s="38"/>
      <c r="JAB53" s="38"/>
      <c r="JAC53" s="38"/>
      <c r="JAD53" s="38"/>
      <c r="JAE53" s="38"/>
      <c r="JAF53" s="38"/>
      <c r="JAG53" s="38"/>
      <c r="JAH53" s="38"/>
      <c r="JAI53" s="38"/>
      <c r="JAJ53" s="38"/>
      <c r="JAK53" s="38"/>
      <c r="JAL53" s="38"/>
      <c r="JAM53" s="38"/>
      <c r="JAN53" s="38"/>
      <c r="JAO53" s="38"/>
      <c r="JAP53" s="38"/>
      <c r="JAQ53" s="38"/>
      <c r="JAR53" s="38"/>
      <c r="JAS53" s="38"/>
      <c r="JAT53" s="38"/>
      <c r="JAU53" s="38"/>
      <c r="JAV53" s="38"/>
      <c r="JAW53" s="38"/>
      <c r="JAX53" s="38"/>
      <c r="JAY53" s="38"/>
      <c r="JAZ53" s="38"/>
      <c r="JBA53" s="38"/>
      <c r="JBB53" s="38"/>
      <c r="JBC53" s="38"/>
      <c r="JBD53" s="38"/>
      <c r="JBE53" s="38"/>
      <c r="JBF53" s="38"/>
      <c r="JBG53" s="38"/>
      <c r="JBH53" s="38"/>
      <c r="JBI53" s="38"/>
      <c r="JBJ53" s="38"/>
      <c r="JBK53" s="38"/>
      <c r="JBL53" s="38"/>
      <c r="JBM53" s="38"/>
      <c r="JBN53" s="38"/>
      <c r="JBO53" s="38"/>
      <c r="JBP53" s="38"/>
      <c r="JBQ53" s="38"/>
      <c r="JBR53" s="38"/>
      <c r="JBS53" s="38"/>
      <c r="JBT53" s="38"/>
      <c r="JBU53" s="38"/>
      <c r="JBV53" s="38"/>
      <c r="JBW53" s="38"/>
      <c r="JBX53" s="38"/>
      <c r="JBY53" s="38"/>
      <c r="JBZ53" s="38"/>
      <c r="JCA53" s="38"/>
      <c r="JCB53" s="38"/>
      <c r="JCC53" s="38"/>
      <c r="JCD53" s="38"/>
      <c r="JCE53" s="38"/>
      <c r="JCF53" s="38"/>
      <c r="JCG53" s="38"/>
      <c r="JCH53" s="38"/>
      <c r="JCI53" s="38"/>
      <c r="JCJ53" s="38"/>
      <c r="JCK53" s="38"/>
      <c r="JCL53" s="38"/>
      <c r="JCM53" s="38"/>
      <c r="JCN53" s="38"/>
      <c r="JCO53" s="38"/>
      <c r="JCP53" s="38"/>
      <c r="JCQ53" s="38"/>
      <c r="JCR53" s="38"/>
      <c r="JCS53" s="38"/>
      <c r="JCT53" s="38"/>
      <c r="JCU53" s="38"/>
      <c r="JCV53" s="38"/>
      <c r="JCW53" s="38"/>
      <c r="JCX53" s="38"/>
      <c r="JCY53" s="38"/>
      <c r="JCZ53" s="38"/>
      <c r="JDA53" s="38"/>
      <c r="JDB53" s="38"/>
      <c r="JDC53" s="38"/>
      <c r="JDD53" s="38"/>
      <c r="JDE53" s="38"/>
      <c r="JDF53" s="38"/>
      <c r="JDG53" s="38"/>
      <c r="JDH53" s="38"/>
      <c r="JDI53" s="38"/>
      <c r="JDJ53" s="38"/>
      <c r="JDK53" s="38"/>
      <c r="JDL53" s="38"/>
      <c r="JDM53" s="38"/>
      <c r="JDN53" s="38"/>
      <c r="JDO53" s="38"/>
      <c r="JDP53" s="38"/>
      <c r="JDQ53" s="38"/>
      <c r="JDR53" s="38"/>
      <c r="JDS53" s="38"/>
      <c r="JDT53" s="38"/>
      <c r="JDU53" s="38"/>
      <c r="JDV53" s="38"/>
      <c r="JDW53" s="38"/>
      <c r="JDX53" s="38"/>
      <c r="JDY53" s="38"/>
      <c r="JDZ53" s="38"/>
      <c r="JEA53" s="38"/>
      <c r="JEB53" s="38"/>
      <c r="JEC53" s="38"/>
      <c r="JED53" s="38"/>
      <c r="JEE53" s="38"/>
      <c r="JEF53" s="38"/>
      <c r="JEG53" s="38"/>
      <c r="JEH53" s="38"/>
      <c r="JEI53" s="38"/>
      <c r="JEJ53" s="38"/>
      <c r="JEK53" s="38"/>
      <c r="JEL53" s="38"/>
      <c r="JEM53" s="38"/>
      <c r="JEN53" s="38"/>
      <c r="JEO53" s="38"/>
      <c r="JEP53" s="38"/>
      <c r="JEQ53" s="38"/>
      <c r="JER53" s="38"/>
      <c r="JES53" s="38"/>
      <c r="JET53" s="38"/>
      <c r="JEU53" s="38"/>
      <c r="JEV53" s="38"/>
      <c r="JEW53" s="38"/>
      <c r="JEX53" s="38"/>
      <c r="JEY53" s="38"/>
      <c r="JEZ53" s="38"/>
      <c r="JFA53" s="38"/>
      <c r="JFB53" s="38"/>
      <c r="JFC53" s="38"/>
      <c r="JFD53" s="38"/>
      <c r="JFE53" s="38"/>
      <c r="JFF53" s="38"/>
      <c r="JFG53" s="38"/>
      <c r="JFH53" s="38"/>
      <c r="JFI53" s="38"/>
      <c r="JFJ53" s="38"/>
      <c r="JFK53" s="38"/>
      <c r="JFL53" s="38"/>
      <c r="JFM53" s="38"/>
      <c r="JFN53" s="38"/>
      <c r="JFO53" s="38"/>
      <c r="JFP53" s="38"/>
      <c r="JFQ53" s="38"/>
      <c r="JFR53" s="38"/>
      <c r="JFS53" s="38"/>
      <c r="JFT53" s="38"/>
      <c r="JFU53" s="38"/>
      <c r="JFV53" s="38"/>
      <c r="JFW53" s="38"/>
      <c r="JFX53" s="38"/>
      <c r="JFY53" s="38"/>
      <c r="JFZ53" s="38"/>
      <c r="JGA53" s="38"/>
      <c r="JGB53" s="38"/>
      <c r="JGC53" s="38"/>
      <c r="JGD53" s="38"/>
      <c r="JGE53" s="38"/>
      <c r="JGF53" s="38"/>
      <c r="JGG53" s="38"/>
      <c r="JGH53" s="38"/>
      <c r="JGI53" s="38"/>
      <c r="JGJ53" s="38"/>
      <c r="JGK53" s="38"/>
      <c r="JGL53" s="38"/>
      <c r="JGM53" s="38"/>
      <c r="JGN53" s="38"/>
      <c r="JGO53" s="38"/>
      <c r="JGP53" s="38"/>
      <c r="JGQ53" s="38"/>
      <c r="JGR53" s="38"/>
      <c r="JGS53" s="38"/>
      <c r="JGT53" s="38"/>
      <c r="JGU53" s="38"/>
      <c r="JGV53" s="38"/>
      <c r="JGW53" s="38"/>
      <c r="JGX53" s="38"/>
      <c r="JGY53" s="38"/>
      <c r="JGZ53" s="38"/>
      <c r="JHA53" s="38"/>
      <c r="JHB53" s="38"/>
      <c r="JHC53" s="38"/>
      <c r="JHD53" s="38"/>
      <c r="JHE53" s="38"/>
      <c r="JHF53" s="38"/>
      <c r="JHG53" s="38"/>
      <c r="JHH53" s="38"/>
      <c r="JHI53" s="38"/>
      <c r="JHJ53" s="38"/>
      <c r="JHK53" s="38"/>
      <c r="JHL53" s="38"/>
      <c r="JHM53" s="38"/>
      <c r="JHN53" s="38"/>
      <c r="JHO53" s="38"/>
      <c r="JHP53" s="38"/>
      <c r="JHQ53" s="38"/>
      <c r="JHR53" s="38"/>
      <c r="JHS53" s="38"/>
      <c r="JHT53" s="38"/>
      <c r="JHU53" s="38"/>
      <c r="JHV53" s="38"/>
      <c r="JHW53" s="38"/>
      <c r="JHX53" s="38"/>
      <c r="JHY53" s="38"/>
      <c r="JHZ53" s="38"/>
      <c r="JIA53" s="38"/>
      <c r="JIB53" s="38"/>
      <c r="JIC53" s="38"/>
      <c r="JID53" s="38"/>
      <c r="JIE53" s="38"/>
      <c r="JIF53" s="38"/>
      <c r="JIG53" s="38"/>
      <c r="JIH53" s="38"/>
      <c r="JII53" s="38"/>
      <c r="JIJ53" s="38"/>
      <c r="JIK53" s="38"/>
      <c r="JIL53" s="38"/>
      <c r="JIM53" s="38"/>
      <c r="JIN53" s="38"/>
      <c r="JIO53" s="38"/>
      <c r="JIP53" s="38"/>
      <c r="JIQ53" s="38"/>
      <c r="JIR53" s="38"/>
      <c r="JIS53" s="38"/>
      <c r="JIT53" s="38"/>
      <c r="JIU53" s="38"/>
      <c r="JIV53" s="38"/>
      <c r="JIW53" s="38"/>
      <c r="JIX53" s="38"/>
      <c r="JIY53" s="38"/>
      <c r="JIZ53" s="38"/>
      <c r="JJA53" s="38"/>
      <c r="JJB53" s="38"/>
      <c r="JJC53" s="38"/>
      <c r="JJD53" s="38"/>
      <c r="JJE53" s="38"/>
      <c r="JJF53" s="38"/>
      <c r="JJG53" s="38"/>
      <c r="JJH53" s="38"/>
      <c r="JJI53" s="38"/>
      <c r="JJJ53" s="38"/>
      <c r="JJK53" s="38"/>
      <c r="JJL53" s="38"/>
      <c r="JJM53" s="38"/>
      <c r="JJN53" s="38"/>
      <c r="JJO53" s="38"/>
      <c r="JJP53" s="38"/>
      <c r="JJQ53" s="38"/>
      <c r="JJR53" s="38"/>
      <c r="JJS53" s="38"/>
      <c r="JJT53" s="38"/>
      <c r="JJU53" s="38"/>
      <c r="JJV53" s="38"/>
      <c r="JJW53" s="38"/>
      <c r="JJX53" s="38"/>
      <c r="JJY53" s="38"/>
      <c r="JJZ53" s="38"/>
      <c r="JKA53" s="38"/>
      <c r="JKB53" s="38"/>
      <c r="JKC53" s="38"/>
      <c r="JKD53" s="38"/>
      <c r="JKE53" s="38"/>
      <c r="JKF53" s="38"/>
      <c r="JKG53" s="38"/>
      <c r="JKH53" s="38"/>
      <c r="JKI53" s="38"/>
      <c r="JKJ53" s="38"/>
      <c r="JKK53" s="38"/>
      <c r="JKL53" s="38"/>
      <c r="JKM53" s="38"/>
      <c r="JKN53" s="38"/>
      <c r="JKO53" s="38"/>
      <c r="JKP53" s="38"/>
      <c r="JKQ53" s="38"/>
      <c r="JKR53" s="38"/>
      <c r="JKS53" s="38"/>
      <c r="JKT53" s="38"/>
      <c r="JKU53" s="38"/>
      <c r="JKV53" s="38"/>
      <c r="JKW53" s="38"/>
      <c r="JKX53" s="38"/>
      <c r="JKY53" s="38"/>
      <c r="JKZ53" s="38"/>
      <c r="JLA53" s="38"/>
      <c r="JLB53" s="38"/>
      <c r="JLC53" s="38"/>
      <c r="JLD53" s="38"/>
      <c r="JLE53" s="38"/>
      <c r="JLF53" s="38"/>
      <c r="JLG53" s="38"/>
      <c r="JLH53" s="38"/>
      <c r="JLI53" s="38"/>
      <c r="JLJ53" s="38"/>
      <c r="JLK53" s="38"/>
      <c r="JLL53" s="38"/>
      <c r="JLM53" s="38"/>
      <c r="JLN53" s="38"/>
      <c r="JLO53" s="38"/>
      <c r="JLP53" s="38"/>
      <c r="JLQ53" s="38"/>
      <c r="JLR53" s="38"/>
      <c r="JLS53" s="38"/>
      <c r="JLT53" s="38"/>
      <c r="JLU53" s="38"/>
      <c r="JLV53" s="38"/>
      <c r="JLW53" s="38"/>
      <c r="JLX53" s="38"/>
      <c r="JLY53" s="38"/>
      <c r="JLZ53" s="38"/>
      <c r="JMA53" s="38"/>
      <c r="JMB53" s="38"/>
      <c r="JMC53" s="38"/>
      <c r="JMD53" s="38"/>
      <c r="JME53" s="38"/>
      <c r="JMF53" s="38"/>
      <c r="JMG53" s="38"/>
      <c r="JMH53" s="38"/>
      <c r="JMI53" s="38"/>
      <c r="JMJ53" s="38"/>
      <c r="JMK53" s="38"/>
      <c r="JML53" s="38"/>
      <c r="JMM53" s="38"/>
      <c r="JMN53" s="38"/>
      <c r="JMO53" s="38"/>
      <c r="JMP53" s="38"/>
      <c r="JMQ53" s="38"/>
      <c r="JMR53" s="38"/>
      <c r="JMS53" s="38"/>
      <c r="JMT53" s="38"/>
      <c r="JMU53" s="38"/>
      <c r="JMV53" s="38"/>
      <c r="JMW53" s="38"/>
      <c r="JMX53" s="38"/>
      <c r="JMY53" s="38"/>
      <c r="JMZ53" s="38"/>
      <c r="JNA53" s="38"/>
      <c r="JNB53" s="38"/>
      <c r="JNC53" s="38"/>
      <c r="JND53" s="38"/>
      <c r="JNE53" s="38"/>
      <c r="JNF53" s="38"/>
      <c r="JNG53" s="38"/>
      <c r="JNH53" s="38"/>
      <c r="JNI53" s="38"/>
      <c r="JNJ53" s="38"/>
      <c r="JNK53" s="38"/>
      <c r="JNL53" s="38"/>
      <c r="JNM53" s="38"/>
      <c r="JNN53" s="38"/>
      <c r="JNO53" s="38"/>
      <c r="JNP53" s="38"/>
      <c r="JNQ53" s="38"/>
      <c r="JNR53" s="38"/>
      <c r="JNS53" s="38"/>
      <c r="JNT53" s="38"/>
      <c r="JNU53" s="38"/>
      <c r="JNV53" s="38"/>
      <c r="JNW53" s="38"/>
      <c r="JNX53" s="38"/>
      <c r="JNY53" s="38"/>
      <c r="JNZ53" s="38"/>
      <c r="JOA53" s="38"/>
      <c r="JOB53" s="38"/>
      <c r="JOC53" s="38"/>
      <c r="JOD53" s="38"/>
      <c r="JOE53" s="38"/>
      <c r="JOF53" s="38"/>
      <c r="JOG53" s="38"/>
      <c r="JOH53" s="38"/>
      <c r="JOI53" s="38"/>
      <c r="JOJ53" s="38"/>
      <c r="JOK53" s="38"/>
      <c r="JOL53" s="38"/>
      <c r="JOM53" s="38"/>
      <c r="JON53" s="38"/>
      <c r="JOO53" s="38"/>
      <c r="JOP53" s="38"/>
      <c r="JOQ53" s="38"/>
      <c r="JOR53" s="38"/>
      <c r="JOS53" s="38"/>
      <c r="JOT53" s="38"/>
      <c r="JOU53" s="38"/>
      <c r="JOV53" s="38"/>
      <c r="JOW53" s="38"/>
      <c r="JOX53" s="38"/>
      <c r="JOY53" s="38"/>
      <c r="JOZ53" s="38"/>
      <c r="JPA53" s="38"/>
      <c r="JPB53" s="38"/>
      <c r="JPC53" s="38"/>
      <c r="JPD53" s="38"/>
      <c r="JPE53" s="38"/>
      <c r="JPF53" s="38"/>
      <c r="JPG53" s="38"/>
      <c r="JPH53" s="38"/>
      <c r="JPI53" s="38"/>
      <c r="JPJ53" s="38"/>
      <c r="JPK53" s="38"/>
      <c r="JPL53" s="38"/>
      <c r="JPM53" s="38"/>
      <c r="JPN53" s="38"/>
      <c r="JPO53" s="38"/>
      <c r="JPP53" s="38"/>
      <c r="JPQ53" s="38"/>
      <c r="JPR53" s="38"/>
      <c r="JPS53" s="38"/>
      <c r="JPT53" s="38"/>
      <c r="JPU53" s="38"/>
      <c r="JPV53" s="38"/>
      <c r="JPW53" s="38"/>
      <c r="JPX53" s="38"/>
      <c r="JPY53" s="38"/>
      <c r="JPZ53" s="38"/>
      <c r="JQA53" s="38"/>
      <c r="JQB53" s="38"/>
      <c r="JQC53" s="38"/>
      <c r="JQD53" s="38"/>
      <c r="JQE53" s="38"/>
      <c r="JQF53" s="38"/>
      <c r="JQG53" s="38"/>
      <c r="JQH53" s="38"/>
      <c r="JQI53" s="38"/>
      <c r="JQJ53" s="38"/>
      <c r="JQK53" s="38"/>
      <c r="JQL53" s="38"/>
      <c r="JQM53" s="38"/>
      <c r="JQN53" s="38"/>
      <c r="JQO53" s="38"/>
      <c r="JQP53" s="38"/>
      <c r="JQQ53" s="38"/>
      <c r="JQR53" s="38"/>
      <c r="JQS53" s="38"/>
      <c r="JQT53" s="38"/>
      <c r="JQU53" s="38"/>
      <c r="JQV53" s="38"/>
      <c r="JQW53" s="38"/>
      <c r="JQX53" s="38"/>
      <c r="JQY53" s="38"/>
      <c r="JQZ53" s="38"/>
      <c r="JRA53" s="38"/>
      <c r="JRB53" s="38"/>
      <c r="JRC53" s="38"/>
      <c r="JRD53" s="38"/>
      <c r="JRE53" s="38"/>
      <c r="JRF53" s="38"/>
      <c r="JRG53" s="38"/>
      <c r="JRH53" s="38"/>
      <c r="JRI53" s="38"/>
      <c r="JRJ53" s="38"/>
      <c r="JRK53" s="38"/>
      <c r="JRL53" s="38"/>
      <c r="JRM53" s="38"/>
      <c r="JRN53" s="38"/>
      <c r="JRO53" s="38"/>
      <c r="JRP53" s="38"/>
      <c r="JRQ53" s="38"/>
      <c r="JRR53" s="38"/>
      <c r="JRS53" s="38"/>
      <c r="JRT53" s="38"/>
      <c r="JRU53" s="38"/>
      <c r="JRV53" s="38"/>
      <c r="JRW53" s="38"/>
      <c r="JRX53" s="38"/>
      <c r="JRY53" s="38"/>
      <c r="JRZ53" s="38"/>
      <c r="JSA53" s="38"/>
      <c r="JSB53" s="38"/>
      <c r="JSC53" s="38"/>
      <c r="JSD53" s="38"/>
      <c r="JSE53" s="38"/>
      <c r="JSF53" s="38"/>
      <c r="JSG53" s="38"/>
      <c r="JSH53" s="38"/>
      <c r="JSI53" s="38"/>
      <c r="JSJ53" s="38"/>
      <c r="JSK53" s="38"/>
      <c r="JSL53" s="38"/>
      <c r="JSM53" s="38"/>
      <c r="JSN53" s="38"/>
      <c r="JSO53" s="38"/>
      <c r="JSP53" s="38"/>
      <c r="JSQ53" s="38"/>
      <c r="JSR53" s="38"/>
      <c r="JSS53" s="38"/>
      <c r="JST53" s="38"/>
      <c r="JSU53" s="38"/>
      <c r="JSV53" s="38"/>
      <c r="JSW53" s="38"/>
      <c r="JSX53" s="38"/>
      <c r="JSY53" s="38"/>
      <c r="JSZ53" s="38"/>
      <c r="JTA53" s="38"/>
      <c r="JTB53" s="38"/>
      <c r="JTC53" s="38"/>
      <c r="JTD53" s="38"/>
      <c r="JTE53" s="38"/>
      <c r="JTF53" s="38"/>
      <c r="JTG53" s="38"/>
      <c r="JTH53" s="38"/>
      <c r="JTI53" s="38"/>
      <c r="JTJ53" s="38"/>
      <c r="JTK53" s="38"/>
      <c r="JTL53" s="38"/>
      <c r="JTM53" s="38"/>
      <c r="JTN53" s="38"/>
      <c r="JTO53" s="38"/>
      <c r="JTP53" s="38"/>
      <c r="JTQ53" s="38"/>
      <c r="JTR53" s="38"/>
      <c r="JTS53" s="38"/>
      <c r="JTT53" s="38"/>
      <c r="JTU53" s="38"/>
      <c r="JTV53" s="38"/>
      <c r="JTW53" s="38"/>
      <c r="JTX53" s="38"/>
      <c r="JTY53" s="38"/>
      <c r="JTZ53" s="38"/>
      <c r="JUA53" s="38"/>
      <c r="JUB53" s="38"/>
      <c r="JUC53" s="38"/>
      <c r="JUD53" s="38"/>
      <c r="JUE53" s="38"/>
      <c r="JUF53" s="38"/>
      <c r="JUG53" s="38"/>
      <c r="JUH53" s="38"/>
      <c r="JUI53" s="38"/>
      <c r="JUJ53" s="38"/>
      <c r="JUK53" s="38"/>
      <c r="JUL53" s="38"/>
      <c r="JUM53" s="38"/>
      <c r="JUN53" s="38"/>
      <c r="JUO53" s="38"/>
      <c r="JUP53" s="38"/>
      <c r="JUQ53" s="38"/>
      <c r="JUR53" s="38"/>
      <c r="JUS53" s="38"/>
      <c r="JUT53" s="38"/>
      <c r="JUU53" s="38"/>
      <c r="JUV53" s="38"/>
      <c r="JUW53" s="38"/>
      <c r="JUX53" s="38"/>
      <c r="JUY53" s="38"/>
      <c r="JUZ53" s="38"/>
      <c r="JVA53" s="38"/>
      <c r="JVB53" s="38"/>
      <c r="JVC53" s="38"/>
      <c r="JVD53" s="38"/>
      <c r="JVE53" s="38"/>
      <c r="JVF53" s="38"/>
      <c r="JVG53" s="38"/>
      <c r="JVH53" s="38"/>
      <c r="JVI53" s="38"/>
      <c r="JVJ53" s="38"/>
      <c r="JVK53" s="38"/>
      <c r="JVL53" s="38"/>
      <c r="JVM53" s="38"/>
      <c r="JVN53" s="38"/>
      <c r="JVO53" s="38"/>
      <c r="JVP53" s="38"/>
      <c r="JVQ53" s="38"/>
      <c r="JVR53" s="38"/>
      <c r="JVS53" s="38"/>
      <c r="JVT53" s="38"/>
      <c r="JVU53" s="38"/>
      <c r="JVV53" s="38"/>
      <c r="JVW53" s="38"/>
      <c r="JVX53" s="38"/>
      <c r="JVY53" s="38"/>
      <c r="JVZ53" s="38"/>
      <c r="JWA53" s="38"/>
      <c r="JWB53" s="38"/>
      <c r="JWC53" s="38"/>
      <c r="JWD53" s="38"/>
      <c r="JWE53" s="38"/>
      <c r="JWF53" s="38"/>
      <c r="JWG53" s="38"/>
      <c r="JWH53" s="38"/>
      <c r="JWI53" s="38"/>
      <c r="JWJ53" s="38"/>
      <c r="JWK53" s="38"/>
      <c r="JWL53" s="38"/>
      <c r="JWM53" s="38"/>
      <c r="JWN53" s="38"/>
      <c r="JWO53" s="38"/>
      <c r="JWP53" s="38"/>
      <c r="JWQ53" s="38"/>
      <c r="JWR53" s="38"/>
      <c r="JWS53" s="38"/>
      <c r="JWT53" s="38"/>
      <c r="JWU53" s="38"/>
      <c r="JWV53" s="38"/>
      <c r="JWW53" s="38"/>
      <c r="JWX53" s="38"/>
      <c r="JWY53" s="38"/>
      <c r="JWZ53" s="38"/>
      <c r="JXA53" s="38"/>
      <c r="JXB53" s="38"/>
      <c r="JXC53" s="38"/>
      <c r="JXD53" s="38"/>
      <c r="JXE53" s="38"/>
      <c r="JXF53" s="38"/>
      <c r="JXG53" s="38"/>
      <c r="JXH53" s="38"/>
      <c r="JXI53" s="38"/>
      <c r="JXJ53" s="38"/>
      <c r="JXK53" s="38"/>
      <c r="JXL53" s="38"/>
      <c r="JXM53" s="38"/>
      <c r="JXN53" s="38"/>
      <c r="JXO53" s="38"/>
      <c r="JXP53" s="38"/>
      <c r="JXQ53" s="38"/>
      <c r="JXR53" s="38"/>
      <c r="JXS53" s="38"/>
      <c r="JXT53" s="38"/>
      <c r="JXU53" s="38"/>
      <c r="JXV53" s="38"/>
      <c r="JXW53" s="38"/>
      <c r="JXX53" s="38"/>
      <c r="JXY53" s="38"/>
      <c r="JXZ53" s="38"/>
      <c r="JYA53" s="38"/>
      <c r="JYB53" s="38"/>
      <c r="JYC53" s="38"/>
      <c r="JYD53" s="38"/>
      <c r="JYE53" s="38"/>
      <c r="JYF53" s="38"/>
      <c r="JYG53" s="38"/>
      <c r="JYH53" s="38"/>
      <c r="JYI53" s="38"/>
      <c r="JYJ53" s="38"/>
      <c r="JYK53" s="38"/>
      <c r="JYL53" s="38"/>
      <c r="JYM53" s="38"/>
      <c r="JYN53" s="38"/>
      <c r="JYO53" s="38"/>
      <c r="JYP53" s="38"/>
      <c r="JYQ53" s="38"/>
      <c r="JYR53" s="38"/>
      <c r="JYS53" s="38"/>
      <c r="JYT53" s="38"/>
      <c r="JYU53" s="38"/>
      <c r="JYV53" s="38"/>
      <c r="JYW53" s="38"/>
      <c r="JYX53" s="38"/>
      <c r="JYY53" s="38"/>
      <c r="JYZ53" s="38"/>
      <c r="JZA53" s="38"/>
      <c r="JZB53" s="38"/>
      <c r="JZC53" s="38"/>
      <c r="JZD53" s="38"/>
      <c r="JZE53" s="38"/>
      <c r="JZF53" s="38"/>
      <c r="JZG53" s="38"/>
      <c r="JZH53" s="38"/>
      <c r="JZI53" s="38"/>
      <c r="JZJ53" s="38"/>
      <c r="JZK53" s="38"/>
      <c r="JZL53" s="38"/>
      <c r="JZM53" s="38"/>
      <c r="JZN53" s="38"/>
      <c r="JZO53" s="38"/>
      <c r="JZP53" s="38"/>
      <c r="JZQ53" s="38"/>
      <c r="JZR53" s="38"/>
      <c r="JZS53" s="38"/>
      <c r="JZT53" s="38"/>
      <c r="JZU53" s="38"/>
      <c r="JZV53" s="38"/>
      <c r="JZW53" s="38"/>
      <c r="JZX53" s="38"/>
      <c r="JZY53" s="38"/>
      <c r="JZZ53" s="38"/>
      <c r="KAA53" s="38"/>
      <c r="KAB53" s="38"/>
      <c r="KAC53" s="38"/>
      <c r="KAD53" s="38"/>
      <c r="KAE53" s="38"/>
      <c r="KAF53" s="38"/>
      <c r="KAG53" s="38"/>
      <c r="KAH53" s="38"/>
      <c r="KAI53" s="38"/>
      <c r="KAJ53" s="38"/>
      <c r="KAK53" s="38"/>
      <c r="KAL53" s="38"/>
      <c r="KAM53" s="38"/>
      <c r="KAN53" s="38"/>
      <c r="KAO53" s="38"/>
      <c r="KAP53" s="38"/>
      <c r="KAQ53" s="38"/>
      <c r="KAR53" s="38"/>
      <c r="KAS53" s="38"/>
      <c r="KAT53" s="38"/>
      <c r="KAU53" s="38"/>
      <c r="KAV53" s="38"/>
      <c r="KAW53" s="38"/>
      <c r="KAX53" s="38"/>
      <c r="KAY53" s="38"/>
      <c r="KAZ53" s="38"/>
      <c r="KBA53" s="38"/>
      <c r="KBB53" s="38"/>
      <c r="KBC53" s="38"/>
      <c r="KBD53" s="38"/>
      <c r="KBE53" s="38"/>
      <c r="KBF53" s="38"/>
      <c r="KBG53" s="38"/>
      <c r="KBH53" s="38"/>
      <c r="KBI53" s="38"/>
      <c r="KBJ53" s="38"/>
      <c r="KBK53" s="38"/>
      <c r="KBL53" s="38"/>
      <c r="KBM53" s="38"/>
      <c r="KBN53" s="38"/>
      <c r="KBO53" s="38"/>
      <c r="KBP53" s="38"/>
      <c r="KBQ53" s="38"/>
      <c r="KBR53" s="38"/>
      <c r="KBS53" s="38"/>
      <c r="KBT53" s="38"/>
      <c r="KBU53" s="38"/>
      <c r="KBV53" s="38"/>
      <c r="KBW53" s="38"/>
      <c r="KBX53" s="38"/>
      <c r="KBY53" s="38"/>
      <c r="KBZ53" s="38"/>
      <c r="KCA53" s="38"/>
      <c r="KCB53" s="38"/>
      <c r="KCC53" s="38"/>
      <c r="KCD53" s="38"/>
      <c r="KCE53" s="38"/>
      <c r="KCF53" s="38"/>
      <c r="KCG53" s="38"/>
      <c r="KCH53" s="38"/>
      <c r="KCI53" s="38"/>
      <c r="KCJ53" s="38"/>
      <c r="KCK53" s="38"/>
      <c r="KCL53" s="38"/>
      <c r="KCM53" s="38"/>
      <c r="KCN53" s="38"/>
      <c r="KCO53" s="38"/>
      <c r="KCP53" s="38"/>
      <c r="KCQ53" s="38"/>
      <c r="KCR53" s="38"/>
      <c r="KCS53" s="38"/>
      <c r="KCT53" s="38"/>
      <c r="KCU53" s="38"/>
      <c r="KCV53" s="38"/>
      <c r="KCW53" s="38"/>
      <c r="KCX53" s="38"/>
      <c r="KCY53" s="38"/>
      <c r="KCZ53" s="38"/>
      <c r="KDA53" s="38"/>
      <c r="KDB53" s="38"/>
      <c r="KDC53" s="38"/>
      <c r="KDD53" s="38"/>
      <c r="KDE53" s="38"/>
      <c r="KDF53" s="38"/>
      <c r="KDG53" s="38"/>
      <c r="KDH53" s="38"/>
      <c r="KDI53" s="38"/>
      <c r="KDJ53" s="38"/>
      <c r="KDK53" s="38"/>
      <c r="KDL53" s="38"/>
      <c r="KDM53" s="38"/>
      <c r="KDN53" s="38"/>
      <c r="KDO53" s="38"/>
      <c r="KDP53" s="38"/>
      <c r="KDQ53" s="38"/>
      <c r="KDR53" s="38"/>
      <c r="KDS53" s="38"/>
      <c r="KDT53" s="38"/>
      <c r="KDU53" s="38"/>
      <c r="KDV53" s="38"/>
      <c r="KDW53" s="38"/>
      <c r="KDX53" s="38"/>
      <c r="KDY53" s="38"/>
      <c r="KDZ53" s="38"/>
      <c r="KEA53" s="38"/>
      <c r="KEB53" s="38"/>
      <c r="KEC53" s="38"/>
      <c r="KED53" s="38"/>
      <c r="KEE53" s="38"/>
      <c r="KEF53" s="38"/>
      <c r="KEG53" s="38"/>
      <c r="KEH53" s="38"/>
      <c r="KEI53" s="38"/>
      <c r="KEJ53" s="38"/>
      <c r="KEK53" s="38"/>
      <c r="KEL53" s="38"/>
      <c r="KEM53" s="38"/>
      <c r="KEN53" s="38"/>
      <c r="KEO53" s="38"/>
      <c r="KEP53" s="38"/>
      <c r="KEQ53" s="38"/>
      <c r="KER53" s="38"/>
      <c r="KES53" s="38"/>
      <c r="KET53" s="38"/>
      <c r="KEU53" s="38"/>
      <c r="KEV53" s="38"/>
      <c r="KEW53" s="38"/>
      <c r="KEX53" s="38"/>
      <c r="KEY53" s="38"/>
      <c r="KEZ53" s="38"/>
      <c r="KFA53" s="38"/>
      <c r="KFB53" s="38"/>
      <c r="KFC53" s="38"/>
      <c r="KFD53" s="38"/>
      <c r="KFE53" s="38"/>
      <c r="KFF53" s="38"/>
      <c r="KFG53" s="38"/>
      <c r="KFH53" s="38"/>
      <c r="KFI53" s="38"/>
      <c r="KFJ53" s="38"/>
      <c r="KFK53" s="38"/>
      <c r="KFL53" s="38"/>
      <c r="KFM53" s="38"/>
      <c r="KFN53" s="38"/>
      <c r="KFO53" s="38"/>
      <c r="KFP53" s="38"/>
      <c r="KFQ53" s="38"/>
      <c r="KFR53" s="38"/>
      <c r="KFS53" s="38"/>
      <c r="KFT53" s="38"/>
      <c r="KFU53" s="38"/>
      <c r="KFV53" s="38"/>
      <c r="KFW53" s="38"/>
      <c r="KFX53" s="38"/>
      <c r="KFY53" s="38"/>
      <c r="KFZ53" s="38"/>
      <c r="KGA53" s="38"/>
      <c r="KGB53" s="38"/>
      <c r="KGC53" s="38"/>
      <c r="KGD53" s="38"/>
      <c r="KGE53" s="38"/>
      <c r="KGF53" s="38"/>
      <c r="KGG53" s="38"/>
      <c r="KGH53" s="38"/>
      <c r="KGI53" s="38"/>
      <c r="KGJ53" s="38"/>
      <c r="KGK53" s="38"/>
      <c r="KGL53" s="38"/>
      <c r="KGM53" s="38"/>
      <c r="KGN53" s="38"/>
      <c r="KGO53" s="38"/>
      <c r="KGP53" s="38"/>
      <c r="KGQ53" s="38"/>
      <c r="KGR53" s="38"/>
      <c r="KGS53" s="38"/>
      <c r="KGT53" s="38"/>
      <c r="KGU53" s="38"/>
      <c r="KGV53" s="38"/>
      <c r="KGW53" s="38"/>
      <c r="KGX53" s="38"/>
      <c r="KGY53" s="38"/>
      <c r="KGZ53" s="38"/>
      <c r="KHA53" s="38"/>
      <c r="KHB53" s="38"/>
      <c r="KHC53" s="38"/>
      <c r="KHD53" s="38"/>
      <c r="KHE53" s="38"/>
      <c r="KHF53" s="38"/>
      <c r="KHG53" s="38"/>
      <c r="KHH53" s="38"/>
      <c r="KHI53" s="38"/>
      <c r="KHJ53" s="38"/>
      <c r="KHK53" s="38"/>
      <c r="KHL53" s="38"/>
      <c r="KHM53" s="38"/>
      <c r="KHN53" s="38"/>
      <c r="KHO53" s="38"/>
      <c r="KHP53" s="38"/>
      <c r="KHQ53" s="38"/>
      <c r="KHR53" s="38"/>
      <c r="KHS53" s="38"/>
      <c r="KHT53" s="38"/>
      <c r="KHU53" s="38"/>
      <c r="KHV53" s="38"/>
      <c r="KHW53" s="38"/>
      <c r="KHX53" s="38"/>
      <c r="KHY53" s="38"/>
      <c r="KHZ53" s="38"/>
      <c r="KIA53" s="38"/>
      <c r="KIB53" s="38"/>
      <c r="KIC53" s="38"/>
      <c r="KID53" s="38"/>
      <c r="KIE53" s="38"/>
      <c r="KIF53" s="38"/>
      <c r="KIG53" s="38"/>
      <c r="KIH53" s="38"/>
      <c r="KII53" s="38"/>
      <c r="KIJ53" s="38"/>
      <c r="KIK53" s="38"/>
      <c r="KIL53" s="38"/>
      <c r="KIM53" s="38"/>
      <c r="KIN53" s="38"/>
      <c r="KIO53" s="38"/>
      <c r="KIP53" s="38"/>
      <c r="KIQ53" s="38"/>
      <c r="KIR53" s="38"/>
      <c r="KIS53" s="38"/>
      <c r="KIT53" s="38"/>
      <c r="KIU53" s="38"/>
      <c r="KIV53" s="38"/>
      <c r="KIW53" s="38"/>
      <c r="KIX53" s="38"/>
      <c r="KIY53" s="38"/>
      <c r="KIZ53" s="38"/>
      <c r="KJA53" s="38"/>
      <c r="KJB53" s="38"/>
      <c r="KJC53" s="38"/>
      <c r="KJD53" s="38"/>
      <c r="KJE53" s="38"/>
      <c r="KJF53" s="38"/>
      <c r="KJG53" s="38"/>
      <c r="KJH53" s="38"/>
      <c r="KJI53" s="38"/>
      <c r="KJJ53" s="38"/>
      <c r="KJK53" s="38"/>
      <c r="KJL53" s="38"/>
      <c r="KJM53" s="38"/>
      <c r="KJN53" s="38"/>
      <c r="KJO53" s="38"/>
      <c r="KJP53" s="38"/>
      <c r="KJQ53" s="38"/>
      <c r="KJR53" s="38"/>
      <c r="KJS53" s="38"/>
      <c r="KJT53" s="38"/>
      <c r="KJU53" s="38"/>
      <c r="KJV53" s="38"/>
      <c r="KJW53" s="38"/>
      <c r="KJX53" s="38"/>
      <c r="KJY53" s="38"/>
      <c r="KJZ53" s="38"/>
      <c r="KKA53" s="38"/>
      <c r="KKB53" s="38"/>
      <c r="KKC53" s="38"/>
      <c r="KKD53" s="38"/>
      <c r="KKE53" s="38"/>
      <c r="KKF53" s="38"/>
      <c r="KKG53" s="38"/>
      <c r="KKH53" s="38"/>
      <c r="KKI53" s="38"/>
      <c r="KKJ53" s="38"/>
      <c r="KKK53" s="38"/>
      <c r="KKL53" s="38"/>
      <c r="KKM53" s="38"/>
      <c r="KKN53" s="38"/>
      <c r="KKO53" s="38"/>
      <c r="KKP53" s="38"/>
      <c r="KKQ53" s="38"/>
      <c r="KKR53" s="38"/>
      <c r="KKS53" s="38"/>
      <c r="KKT53" s="38"/>
      <c r="KKU53" s="38"/>
      <c r="KKV53" s="38"/>
      <c r="KKW53" s="38"/>
      <c r="KKX53" s="38"/>
      <c r="KKY53" s="38"/>
      <c r="KKZ53" s="38"/>
      <c r="KLA53" s="38"/>
      <c r="KLB53" s="38"/>
      <c r="KLC53" s="38"/>
      <c r="KLD53" s="38"/>
      <c r="KLE53" s="38"/>
      <c r="KLF53" s="38"/>
      <c r="KLG53" s="38"/>
      <c r="KLH53" s="38"/>
      <c r="KLI53" s="38"/>
      <c r="KLJ53" s="38"/>
      <c r="KLK53" s="38"/>
      <c r="KLL53" s="38"/>
      <c r="KLM53" s="38"/>
      <c r="KLN53" s="38"/>
      <c r="KLO53" s="38"/>
      <c r="KLP53" s="38"/>
      <c r="KLQ53" s="38"/>
      <c r="KLR53" s="38"/>
      <c r="KLS53" s="38"/>
      <c r="KLT53" s="38"/>
      <c r="KLU53" s="38"/>
      <c r="KLV53" s="38"/>
      <c r="KLW53" s="38"/>
      <c r="KLX53" s="38"/>
      <c r="KLY53" s="38"/>
      <c r="KLZ53" s="38"/>
      <c r="KMA53" s="38"/>
      <c r="KMB53" s="38"/>
      <c r="KMC53" s="38"/>
      <c r="KMD53" s="38"/>
      <c r="KME53" s="38"/>
      <c r="KMF53" s="38"/>
      <c r="KMG53" s="38"/>
      <c r="KMH53" s="38"/>
      <c r="KMI53" s="38"/>
      <c r="KMJ53" s="38"/>
      <c r="KMK53" s="38"/>
      <c r="KML53" s="38"/>
      <c r="KMM53" s="38"/>
      <c r="KMN53" s="38"/>
      <c r="KMO53" s="38"/>
      <c r="KMP53" s="38"/>
      <c r="KMQ53" s="38"/>
      <c r="KMR53" s="38"/>
      <c r="KMS53" s="38"/>
      <c r="KMT53" s="38"/>
      <c r="KMU53" s="38"/>
      <c r="KMV53" s="38"/>
      <c r="KMW53" s="38"/>
      <c r="KMX53" s="38"/>
      <c r="KMY53" s="38"/>
      <c r="KMZ53" s="38"/>
      <c r="KNA53" s="38"/>
      <c r="KNB53" s="38"/>
      <c r="KNC53" s="38"/>
      <c r="KND53" s="38"/>
      <c r="KNE53" s="38"/>
      <c r="KNF53" s="38"/>
      <c r="KNG53" s="38"/>
      <c r="KNH53" s="38"/>
      <c r="KNI53" s="38"/>
      <c r="KNJ53" s="38"/>
      <c r="KNK53" s="38"/>
      <c r="KNL53" s="38"/>
      <c r="KNM53" s="38"/>
      <c r="KNN53" s="38"/>
      <c r="KNO53" s="38"/>
      <c r="KNP53" s="38"/>
      <c r="KNQ53" s="38"/>
      <c r="KNR53" s="38"/>
      <c r="KNS53" s="38"/>
      <c r="KNT53" s="38"/>
      <c r="KNU53" s="38"/>
      <c r="KNV53" s="38"/>
      <c r="KNW53" s="38"/>
      <c r="KNX53" s="38"/>
      <c r="KNY53" s="38"/>
      <c r="KNZ53" s="38"/>
      <c r="KOA53" s="38"/>
      <c r="KOB53" s="38"/>
      <c r="KOC53" s="38"/>
      <c r="KOD53" s="38"/>
      <c r="KOE53" s="38"/>
      <c r="KOF53" s="38"/>
      <c r="KOG53" s="38"/>
      <c r="KOH53" s="38"/>
      <c r="KOI53" s="38"/>
      <c r="KOJ53" s="38"/>
      <c r="KOK53" s="38"/>
      <c r="KOL53" s="38"/>
      <c r="KOM53" s="38"/>
      <c r="KON53" s="38"/>
      <c r="KOO53" s="38"/>
      <c r="KOP53" s="38"/>
      <c r="KOQ53" s="38"/>
      <c r="KOR53" s="38"/>
      <c r="KOS53" s="38"/>
      <c r="KOT53" s="38"/>
      <c r="KOU53" s="38"/>
      <c r="KOV53" s="38"/>
      <c r="KOW53" s="38"/>
      <c r="KOX53" s="38"/>
      <c r="KOY53" s="38"/>
      <c r="KOZ53" s="38"/>
      <c r="KPA53" s="38"/>
      <c r="KPB53" s="38"/>
      <c r="KPC53" s="38"/>
      <c r="KPD53" s="38"/>
      <c r="KPE53" s="38"/>
      <c r="KPF53" s="38"/>
      <c r="KPG53" s="38"/>
      <c r="KPH53" s="38"/>
      <c r="KPI53" s="38"/>
      <c r="KPJ53" s="38"/>
      <c r="KPK53" s="38"/>
      <c r="KPL53" s="38"/>
      <c r="KPM53" s="38"/>
      <c r="KPN53" s="38"/>
      <c r="KPO53" s="38"/>
      <c r="KPP53" s="38"/>
      <c r="KPQ53" s="38"/>
      <c r="KPR53" s="38"/>
      <c r="KPS53" s="38"/>
      <c r="KPT53" s="38"/>
      <c r="KPU53" s="38"/>
      <c r="KPV53" s="38"/>
      <c r="KPW53" s="38"/>
      <c r="KPX53" s="38"/>
      <c r="KPY53" s="38"/>
      <c r="KPZ53" s="38"/>
      <c r="KQA53" s="38"/>
      <c r="KQB53" s="38"/>
      <c r="KQC53" s="38"/>
      <c r="KQD53" s="38"/>
      <c r="KQE53" s="38"/>
      <c r="KQF53" s="38"/>
      <c r="KQG53" s="38"/>
      <c r="KQH53" s="38"/>
      <c r="KQI53" s="38"/>
      <c r="KQJ53" s="38"/>
      <c r="KQK53" s="38"/>
      <c r="KQL53" s="38"/>
      <c r="KQM53" s="38"/>
      <c r="KQN53" s="38"/>
      <c r="KQO53" s="38"/>
      <c r="KQP53" s="38"/>
      <c r="KQQ53" s="38"/>
      <c r="KQR53" s="38"/>
      <c r="KQS53" s="38"/>
      <c r="KQT53" s="38"/>
      <c r="KQU53" s="38"/>
      <c r="KQV53" s="38"/>
      <c r="KQW53" s="38"/>
      <c r="KQX53" s="38"/>
      <c r="KQY53" s="38"/>
      <c r="KQZ53" s="38"/>
      <c r="KRA53" s="38"/>
      <c r="KRB53" s="38"/>
      <c r="KRC53" s="38"/>
      <c r="KRD53" s="38"/>
      <c r="KRE53" s="38"/>
      <c r="KRF53" s="38"/>
      <c r="KRG53" s="38"/>
      <c r="KRH53" s="38"/>
      <c r="KRI53" s="38"/>
      <c r="KRJ53" s="38"/>
      <c r="KRK53" s="38"/>
      <c r="KRL53" s="38"/>
      <c r="KRM53" s="38"/>
      <c r="KRN53" s="38"/>
      <c r="KRO53" s="38"/>
      <c r="KRP53" s="38"/>
      <c r="KRQ53" s="38"/>
      <c r="KRR53" s="38"/>
      <c r="KRS53" s="38"/>
      <c r="KRT53" s="38"/>
      <c r="KRU53" s="38"/>
      <c r="KRV53" s="38"/>
      <c r="KRW53" s="38"/>
      <c r="KRX53" s="38"/>
      <c r="KRY53" s="38"/>
      <c r="KRZ53" s="38"/>
      <c r="KSA53" s="38"/>
      <c r="KSB53" s="38"/>
      <c r="KSC53" s="38"/>
      <c r="KSD53" s="38"/>
      <c r="KSE53" s="38"/>
      <c r="KSF53" s="38"/>
      <c r="KSG53" s="38"/>
      <c r="KSH53" s="38"/>
      <c r="KSI53" s="38"/>
      <c r="KSJ53" s="38"/>
      <c r="KSK53" s="38"/>
      <c r="KSL53" s="38"/>
      <c r="KSM53" s="38"/>
      <c r="KSN53" s="38"/>
      <c r="KSO53" s="38"/>
      <c r="KSP53" s="38"/>
      <c r="KSQ53" s="38"/>
      <c r="KSR53" s="38"/>
      <c r="KSS53" s="38"/>
      <c r="KST53" s="38"/>
      <c r="KSU53" s="38"/>
      <c r="KSV53" s="38"/>
      <c r="KSW53" s="38"/>
      <c r="KSX53" s="38"/>
      <c r="KSY53" s="38"/>
      <c r="KSZ53" s="38"/>
      <c r="KTA53" s="38"/>
      <c r="KTB53" s="38"/>
      <c r="KTC53" s="38"/>
      <c r="KTD53" s="38"/>
      <c r="KTE53" s="38"/>
      <c r="KTF53" s="38"/>
      <c r="KTG53" s="38"/>
      <c r="KTH53" s="38"/>
      <c r="KTI53" s="38"/>
      <c r="KTJ53" s="38"/>
      <c r="KTK53" s="38"/>
      <c r="KTL53" s="38"/>
      <c r="KTM53" s="38"/>
      <c r="KTN53" s="38"/>
      <c r="KTO53" s="38"/>
      <c r="KTP53" s="38"/>
      <c r="KTQ53" s="38"/>
      <c r="KTR53" s="38"/>
      <c r="KTS53" s="38"/>
      <c r="KTT53" s="38"/>
      <c r="KTU53" s="38"/>
      <c r="KTV53" s="38"/>
      <c r="KTW53" s="38"/>
      <c r="KTX53" s="38"/>
      <c r="KTY53" s="38"/>
      <c r="KTZ53" s="38"/>
      <c r="KUA53" s="38"/>
      <c r="KUB53" s="38"/>
      <c r="KUC53" s="38"/>
      <c r="KUD53" s="38"/>
      <c r="KUE53" s="38"/>
      <c r="KUF53" s="38"/>
      <c r="KUG53" s="38"/>
      <c r="KUH53" s="38"/>
      <c r="KUI53" s="38"/>
      <c r="KUJ53" s="38"/>
      <c r="KUK53" s="38"/>
      <c r="KUL53" s="38"/>
      <c r="KUM53" s="38"/>
      <c r="KUN53" s="38"/>
      <c r="KUO53" s="38"/>
      <c r="KUP53" s="38"/>
      <c r="KUQ53" s="38"/>
      <c r="KUR53" s="38"/>
      <c r="KUS53" s="38"/>
      <c r="KUT53" s="38"/>
      <c r="KUU53" s="38"/>
      <c r="KUV53" s="38"/>
      <c r="KUW53" s="38"/>
      <c r="KUX53" s="38"/>
      <c r="KUY53" s="38"/>
      <c r="KUZ53" s="38"/>
      <c r="KVA53" s="38"/>
      <c r="KVB53" s="38"/>
      <c r="KVC53" s="38"/>
      <c r="KVD53" s="38"/>
      <c r="KVE53" s="38"/>
      <c r="KVF53" s="38"/>
      <c r="KVG53" s="38"/>
      <c r="KVH53" s="38"/>
      <c r="KVI53" s="38"/>
      <c r="KVJ53" s="38"/>
      <c r="KVK53" s="38"/>
      <c r="KVL53" s="38"/>
      <c r="KVM53" s="38"/>
      <c r="KVN53" s="38"/>
      <c r="KVO53" s="38"/>
      <c r="KVP53" s="38"/>
      <c r="KVQ53" s="38"/>
      <c r="KVR53" s="38"/>
      <c r="KVS53" s="38"/>
      <c r="KVT53" s="38"/>
      <c r="KVU53" s="38"/>
      <c r="KVV53" s="38"/>
      <c r="KVW53" s="38"/>
      <c r="KVX53" s="38"/>
      <c r="KVY53" s="38"/>
      <c r="KVZ53" s="38"/>
      <c r="KWA53" s="38"/>
      <c r="KWB53" s="38"/>
      <c r="KWC53" s="38"/>
      <c r="KWD53" s="38"/>
      <c r="KWE53" s="38"/>
      <c r="KWF53" s="38"/>
      <c r="KWG53" s="38"/>
      <c r="KWH53" s="38"/>
      <c r="KWI53" s="38"/>
      <c r="KWJ53" s="38"/>
      <c r="KWK53" s="38"/>
      <c r="KWL53" s="38"/>
      <c r="KWM53" s="38"/>
      <c r="KWN53" s="38"/>
      <c r="KWO53" s="38"/>
      <c r="KWP53" s="38"/>
      <c r="KWQ53" s="38"/>
      <c r="KWR53" s="38"/>
      <c r="KWS53" s="38"/>
      <c r="KWT53" s="38"/>
      <c r="KWU53" s="38"/>
      <c r="KWV53" s="38"/>
      <c r="KWW53" s="38"/>
      <c r="KWX53" s="38"/>
      <c r="KWY53" s="38"/>
      <c r="KWZ53" s="38"/>
      <c r="KXA53" s="38"/>
      <c r="KXB53" s="38"/>
      <c r="KXC53" s="38"/>
      <c r="KXD53" s="38"/>
      <c r="KXE53" s="38"/>
      <c r="KXF53" s="38"/>
      <c r="KXG53" s="38"/>
      <c r="KXH53" s="38"/>
      <c r="KXI53" s="38"/>
      <c r="KXJ53" s="38"/>
      <c r="KXK53" s="38"/>
      <c r="KXL53" s="38"/>
      <c r="KXM53" s="38"/>
      <c r="KXN53" s="38"/>
      <c r="KXO53" s="38"/>
      <c r="KXP53" s="38"/>
      <c r="KXQ53" s="38"/>
      <c r="KXR53" s="38"/>
      <c r="KXS53" s="38"/>
      <c r="KXT53" s="38"/>
      <c r="KXU53" s="38"/>
      <c r="KXV53" s="38"/>
      <c r="KXW53" s="38"/>
      <c r="KXX53" s="38"/>
      <c r="KXY53" s="38"/>
      <c r="KXZ53" s="38"/>
      <c r="KYA53" s="38"/>
      <c r="KYB53" s="38"/>
      <c r="KYC53" s="38"/>
      <c r="KYD53" s="38"/>
      <c r="KYE53" s="38"/>
      <c r="KYF53" s="38"/>
      <c r="KYG53" s="38"/>
      <c r="KYH53" s="38"/>
      <c r="KYI53" s="38"/>
      <c r="KYJ53" s="38"/>
      <c r="KYK53" s="38"/>
      <c r="KYL53" s="38"/>
      <c r="KYM53" s="38"/>
      <c r="KYN53" s="38"/>
      <c r="KYO53" s="38"/>
      <c r="KYP53" s="38"/>
      <c r="KYQ53" s="38"/>
      <c r="KYR53" s="38"/>
      <c r="KYS53" s="38"/>
      <c r="KYT53" s="38"/>
      <c r="KYU53" s="38"/>
      <c r="KYV53" s="38"/>
      <c r="KYW53" s="38"/>
      <c r="KYX53" s="38"/>
      <c r="KYY53" s="38"/>
      <c r="KYZ53" s="38"/>
      <c r="KZA53" s="38"/>
      <c r="KZB53" s="38"/>
      <c r="KZC53" s="38"/>
      <c r="KZD53" s="38"/>
      <c r="KZE53" s="38"/>
      <c r="KZF53" s="38"/>
      <c r="KZG53" s="38"/>
      <c r="KZH53" s="38"/>
      <c r="KZI53" s="38"/>
      <c r="KZJ53" s="38"/>
      <c r="KZK53" s="38"/>
      <c r="KZL53" s="38"/>
      <c r="KZM53" s="38"/>
      <c r="KZN53" s="38"/>
      <c r="KZO53" s="38"/>
      <c r="KZP53" s="38"/>
      <c r="KZQ53" s="38"/>
      <c r="KZR53" s="38"/>
      <c r="KZS53" s="38"/>
      <c r="KZT53" s="38"/>
      <c r="KZU53" s="38"/>
      <c r="KZV53" s="38"/>
      <c r="KZW53" s="38"/>
      <c r="KZX53" s="38"/>
      <c r="KZY53" s="38"/>
      <c r="KZZ53" s="38"/>
      <c r="LAA53" s="38"/>
      <c r="LAB53" s="38"/>
      <c r="LAC53" s="38"/>
      <c r="LAD53" s="38"/>
      <c r="LAE53" s="38"/>
      <c r="LAF53" s="38"/>
      <c r="LAG53" s="38"/>
      <c r="LAH53" s="38"/>
      <c r="LAI53" s="38"/>
      <c r="LAJ53" s="38"/>
      <c r="LAK53" s="38"/>
      <c r="LAL53" s="38"/>
      <c r="LAM53" s="38"/>
      <c r="LAN53" s="38"/>
      <c r="LAO53" s="38"/>
      <c r="LAP53" s="38"/>
      <c r="LAQ53" s="38"/>
      <c r="LAR53" s="38"/>
      <c r="LAS53" s="38"/>
      <c r="LAT53" s="38"/>
      <c r="LAU53" s="38"/>
      <c r="LAV53" s="38"/>
      <c r="LAW53" s="38"/>
      <c r="LAX53" s="38"/>
      <c r="LAY53" s="38"/>
      <c r="LAZ53" s="38"/>
      <c r="LBA53" s="38"/>
      <c r="LBB53" s="38"/>
      <c r="LBC53" s="38"/>
      <c r="LBD53" s="38"/>
      <c r="LBE53" s="38"/>
      <c r="LBF53" s="38"/>
      <c r="LBG53" s="38"/>
      <c r="LBH53" s="38"/>
      <c r="LBI53" s="38"/>
      <c r="LBJ53" s="38"/>
      <c r="LBK53" s="38"/>
      <c r="LBL53" s="38"/>
      <c r="LBM53" s="38"/>
      <c r="LBN53" s="38"/>
      <c r="LBO53" s="38"/>
      <c r="LBP53" s="38"/>
      <c r="LBQ53" s="38"/>
      <c r="LBR53" s="38"/>
      <c r="LBS53" s="38"/>
      <c r="LBT53" s="38"/>
      <c r="LBU53" s="38"/>
      <c r="LBV53" s="38"/>
      <c r="LBW53" s="38"/>
      <c r="LBX53" s="38"/>
      <c r="LBY53" s="38"/>
      <c r="LBZ53" s="38"/>
      <c r="LCA53" s="38"/>
      <c r="LCB53" s="38"/>
      <c r="LCC53" s="38"/>
      <c r="LCD53" s="38"/>
      <c r="LCE53" s="38"/>
      <c r="LCF53" s="38"/>
      <c r="LCG53" s="38"/>
      <c r="LCH53" s="38"/>
      <c r="LCI53" s="38"/>
      <c r="LCJ53" s="38"/>
      <c r="LCK53" s="38"/>
      <c r="LCL53" s="38"/>
      <c r="LCM53" s="38"/>
      <c r="LCN53" s="38"/>
      <c r="LCO53" s="38"/>
      <c r="LCP53" s="38"/>
      <c r="LCQ53" s="38"/>
      <c r="LCR53" s="38"/>
      <c r="LCS53" s="38"/>
      <c r="LCT53" s="38"/>
      <c r="LCU53" s="38"/>
      <c r="LCV53" s="38"/>
      <c r="LCW53" s="38"/>
      <c r="LCX53" s="38"/>
      <c r="LCY53" s="38"/>
      <c r="LCZ53" s="38"/>
      <c r="LDA53" s="38"/>
      <c r="LDB53" s="38"/>
      <c r="LDC53" s="38"/>
      <c r="LDD53" s="38"/>
      <c r="LDE53" s="38"/>
      <c r="LDF53" s="38"/>
      <c r="LDG53" s="38"/>
      <c r="LDH53" s="38"/>
      <c r="LDI53" s="38"/>
      <c r="LDJ53" s="38"/>
      <c r="LDK53" s="38"/>
      <c r="LDL53" s="38"/>
      <c r="LDM53" s="38"/>
      <c r="LDN53" s="38"/>
      <c r="LDO53" s="38"/>
      <c r="LDP53" s="38"/>
      <c r="LDQ53" s="38"/>
      <c r="LDR53" s="38"/>
      <c r="LDS53" s="38"/>
      <c r="LDT53" s="38"/>
      <c r="LDU53" s="38"/>
      <c r="LDV53" s="38"/>
      <c r="LDW53" s="38"/>
      <c r="LDX53" s="38"/>
      <c r="LDY53" s="38"/>
      <c r="LDZ53" s="38"/>
      <c r="LEA53" s="38"/>
      <c r="LEB53" s="38"/>
      <c r="LEC53" s="38"/>
      <c r="LED53" s="38"/>
      <c r="LEE53" s="38"/>
      <c r="LEF53" s="38"/>
      <c r="LEG53" s="38"/>
      <c r="LEH53" s="38"/>
      <c r="LEI53" s="38"/>
      <c r="LEJ53" s="38"/>
      <c r="LEK53" s="38"/>
      <c r="LEL53" s="38"/>
      <c r="LEM53" s="38"/>
      <c r="LEN53" s="38"/>
      <c r="LEO53" s="38"/>
      <c r="LEP53" s="38"/>
      <c r="LEQ53" s="38"/>
      <c r="LER53" s="38"/>
      <c r="LES53" s="38"/>
      <c r="LET53" s="38"/>
      <c r="LEU53" s="38"/>
      <c r="LEV53" s="38"/>
      <c r="LEW53" s="38"/>
      <c r="LEX53" s="38"/>
      <c r="LEY53" s="38"/>
      <c r="LEZ53" s="38"/>
      <c r="LFA53" s="38"/>
      <c r="LFB53" s="38"/>
      <c r="LFC53" s="38"/>
      <c r="LFD53" s="38"/>
      <c r="LFE53" s="38"/>
      <c r="LFF53" s="38"/>
      <c r="LFG53" s="38"/>
      <c r="LFH53" s="38"/>
      <c r="LFI53" s="38"/>
      <c r="LFJ53" s="38"/>
      <c r="LFK53" s="38"/>
      <c r="LFL53" s="38"/>
      <c r="LFM53" s="38"/>
      <c r="LFN53" s="38"/>
      <c r="LFO53" s="38"/>
      <c r="LFP53" s="38"/>
      <c r="LFQ53" s="38"/>
      <c r="LFR53" s="38"/>
      <c r="LFS53" s="38"/>
      <c r="LFT53" s="38"/>
      <c r="LFU53" s="38"/>
      <c r="LFV53" s="38"/>
      <c r="LFW53" s="38"/>
      <c r="LFX53" s="38"/>
      <c r="LFY53" s="38"/>
      <c r="LFZ53" s="38"/>
      <c r="LGA53" s="38"/>
      <c r="LGB53" s="38"/>
      <c r="LGC53" s="38"/>
      <c r="LGD53" s="38"/>
      <c r="LGE53" s="38"/>
      <c r="LGF53" s="38"/>
      <c r="LGG53" s="38"/>
      <c r="LGH53" s="38"/>
      <c r="LGI53" s="38"/>
      <c r="LGJ53" s="38"/>
      <c r="LGK53" s="38"/>
      <c r="LGL53" s="38"/>
      <c r="LGM53" s="38"/>
      <c r="LGN53" s="38"/>
      <c r="LGO53" s="38"/>
      <c r="LGP53" s="38"/>
      <c r="LGQ53" s="38"/>
      <c r="LGR53" s="38"/>
      <c r="LGS53" s="38"/>
      <c r="LGT53" s="38"/>
      <c r="LGU53" s="38"/>
      <c r="LGV53" s="38"/>
      <c r="LGW53" s="38"/>
      <c r="LGX53" s="38"/>
      <c r="LGY53" s="38"/>
      <c r="LGZ53" s="38"/>
      <c r="LHA53" s="38"/>
      <c r="LHB53" s="38"/>
      <c r="LHC53" s="38"/>
      <c r="LHD53" s="38"/>
      <c r="LHE53" s="38"/>
      <c r="LHF53" s="38"/>
      <c r="LHG53" s="38"/>
      <c r="LHH53" s="38"/>
      <c r="LHI53" s="38"/>
      <c r="LHJ53" s="38"/>
      <c r="LHK53" s="38"/>
      <c r="LHL53" s="38"/>
      <c r="LHM53" s="38"/>
      <c r="LHN53" s="38"/>
      <c r="LHO53" s="38"/>
      <c r="LHP53" s="38"/>
      <c r="LHQ53" s="38"/>
      <c r="LHR53" s="38"/>
      <c r="LHS53" s="38"/>
      <c r="LHT53" s="38"/>
      <c r="LHU53" s="38"/>
      <c r="LHV53" s="38"/>
      <c r="LHW53" s="38"/>
      <c r="LHX53" s="38"/>
      <c r="LHY53" s="38"/>
      <c r="LHZ53" s="38"/>
      <c r="LIA53" s="38"/>
      <c r="LIB53" s="38"/>
      <c r="LIC53" s="38"/>
      <c r="LID53" s="38"/>
      <c r="LIE53" s="38"/>
      <c r="LIF53" s="38"/>
      <c r="LIG53" s="38"/>
      <c r="LIH53" s="38"/>
      <c r="LII53" s="38"/>
      <c r="LIJ53" s="38"/>
      <c r="LIK53" s="38"/>
      <c r="LIL53" s="38"/>
      <c r="LIM53" s="38"/>
      <c r="LIN53" s="38"/>
      <c r="LIO53" s="38"/>
      <c r="LIP53" s="38"/>
      <c r="LIQ53" s="38"/>
      <c r="LIR53" s="38"/>
      <c r="LIS53" s="38"/>
      <c r="LIT53" s="38"/>
      <c r="LIU53" s="38"/>
      <c r="LIV53" s="38"/>
      <c r="LIW53" s="38"/>
      <c r="LIX53" s="38"/>
      <c r="LIY53" s="38"/>
      <c r="LIZ53" s="38"/>
      <c r="LJA53" s="38"/>
      <c r="LJB53" s="38"/>
      <c r="LJC53" s="38"/>
      <c r="LJD53" s="38"/>
      <c r="LJE53" s="38"/>
      <c r="LJF53" s="38"/>
      <c r="LJG53" s="38"/>
      <c r="LJH53" s="38"/>
      <c r="LJI53" s="38"/>
      <c r="LJJ53" s="38"/>
      <c r="LJK53" s="38"/>
      <c r="LJL53" s="38"/>
      <c r="LJM53" s="38"/>
      <c r="LJN53" s="38"/>
      <c r="LJO53" s="38"/>
      <c r="LJP53" s="38"/>
      <c r="LJQ53" s="38"/>
      <c r="LJR53" s="38"/>
      <c r="LJS53" s="38"/>
      <c r="LJT53" s="38"/>
      <c r="LJU53" s="38"/>
      <c r="LJV53" s="38"/>
      <c r="LJW53" s="38"/>
      <c r="LJX53" s="38"/>
      <c r="LJY53" s="38"/>
      <c r="LJZ53" s="38"/>
      <c r="LKA53" s="38"/>
      <c r="LKB53" s="38"/>
      <c r="LKC53" s="38"/>
      <c r="LKD53" s="38"/>
      <c r="LKE53" s="38"/>
      <c r="LKF53" s="38"/>
      <c r="LKG53" s="38"/>
      <c r="LKH53" s="38"/>
      <c r="LKI53" s="38"/>
      <c r="LKJ53" s="38"/>
      <c r="LKK53" s="38"/>
      <c r="LKL53" s="38"/>
      <c r="LKM53" s="38"/>
      <c r="LKN53" s="38"/>
      <c r="LKO53" s="38"/>
      <c r="LKP53" s="38"/>
      <c r="LKQ53" s="38"/>
      <c r="LKR53" s="38"/>
      <c r="LKS53" s="38"/>
      <c r="LKT53" s="38"/>
      <c r="LKU53" s="38"/>
      <c r="LKV53" s="38"/>
      <c r="LKW53" s="38"/>
      <c r="LKX53" s="38"/>
      <c r="LKY53" s="38"/>
      <c r="LKZ53" s="38"/>
      <c r="LLA53" s="38"/>
      <c r="LLB53" s="38"/>
      <c r="LLC53" s="38"/>
      <c r="LLD53" s="38"/>
      <c r="LLE53" s="38"/>
      <c r="LLF53" s="38"/>
      <c r="LLG53" s="38"/>
      <c r="LLH53" s="38"/>
      <c r="LLI53" s="38"/>
      <c r="LLJ53" s="38"/>
      <c r="LLK53" s="38"/>
      <c r="LLL53" s="38"/>
      <c r="LLM53" s="38"/>
      <c r="LLN53" s="38"/>
      <c r="LLO53" s="38"/>
      <c r="LLP53" s="38"/>
      <c r="LLQ53" s="38"/>
      <c r="LLR53" s="38"/>
      <c r="LLS53" s="38"/>
      <c r="LLT53" s="38"/>
      <c r="LLU53" s="38"/>
      <c r="LLV53" s="38"/>
      <c r="LLW53" s="38"/>
      <c r="LLX53" s="38"/>
      <c r="LLY53" s="38"/>
      <c r="LLZ53" s="38"/>
      <c r="LMA53" s="38"/>
      <c r="LMB53" s="38"/>
      <c r="LMC53" s="38"/>
      <c r="LMD53" s="38"/>
      <c r="LME53" s="38"/>
      <c r="LMF53" s="38"/>
      <c r="LMG53" s="38"/>
      <c r="LMH53" s="38"/>
      <c r="LMI53" s="38"/>
      <c r="LMJ53" s="38"/>
      <c r="LMK53" s="38"/>
      <c r="LML53" s="38"/>
      <c r="LMM53" s="38"/>
      <c r="LMN53" s="38"/>
      <c r="LMO53" s="38"/>
      <c r="LMP53" s="38"/>
      <c r="LMQ53" s="38"/>
      <c r="LMR53" s="38"/>
      <c r="LMS53" s="38"/>
      <c r="LMT53" s="38"/>
      <c r="LMU53" s="38"/>
      <c r="LMV53" s="38"/>
      <c r="LMW53" s="38"/>
      <c r="LMX53" s="38"/>
      <c r="LMY53" s="38"/>
      <c r="LMZ53" s="38"/>
      <c r="LNA53" s="38"/>
      <c r="LNB53" s="38"/>
      <c r="LNC53" s="38"/>
      <c r="LND53" s="38"/>
      <c r="LNE53" s="38"/>
      <c r="LNF53" s="38"/>
      <c r="LNG53" s="38"/>
      <c r="LNH53" s="38"/>
      <c r="LNI53" s="38"/>
      <c r="LNJ53" s="38"/>
      <c r="LNK53" s="38"/>
      <c r="LNL53" s="38"/>
      <c r="LNM53" s="38"/>
      <c r="LNN53" s="38"/>
      <c r="LNO53" s="38"/>
      <c r="LNP53" s="38"/>
      <c r="LNQ53" s="38"/>
      <c r="LNR53" s="38"/>
      <c r="LNS53" s="38"/>
      <c r="LNT53" s="38"/>
      <c r="LNU53" s="38"/>
      <c r="LNV53" s="38"/>
      <c r="LNW53" s="38"/>
      <c r="LNX53" s="38"/>
      <c r="LNY53" s="38"/>
      <c r="LNZ53" s="38"/>
      <c r="LOA53" s="38"/>
      <c r="LOB53" s="38"/>
      <c r="LOC53" s="38"/>
      <c r="LOD53" s="38"/>
      <c r="LOE53" s="38"/>
      <c r="LOF53" s="38"/>
      <c r="LOG53" s="38"/>
      <c r="LOH53" s="38"/>
      <c r="LOI53" s="38"/>
      <c r="LOJ53" s="38"/>
      <c r="LOK53" s="38"/>
      <c r="LOL53" s="38"/>
      <c r="LOM53" s="38"/>
      <c r="LON53" s="38"/>
      <c r="LOO53" s="38"/>
      <c r="LOP53" s="38"/>
      <c r="LOQ53" s="38"/>
      <c r="LOR53" s="38"/>
      <c r="LOS53" s="38"/>
      <c r="LOT53" s="38"/>
      <c r="LOU53" s="38"/>
      <c r="LOV53" s="38"/>
      <c r="LOW53" s="38"/>
      <c r="LOX53" s="38"/>
      <c r="LOY53" s="38"/>
      <c r="LOZ53" s="38"/>
      <c r="LPA53" s="38"/>
      <c r="LPB53" s="38"/>
      <c r="LPC53" s="38"/>
      <c r="LPD53" s="38"/>
      <c r="LPE53" s="38"/>
      <c r="LPF53" s="38"/>
      <c r="LPG53" s="38"/>
      <c r="LPH53" s="38"/>
      <c r="LPI53" s="38"/>
      <c r="LPJ53" s="38"/>
      <c r="LPK53" s="38"/>
      <c r="LPL53" s="38"/>
      <c r="LPM53" s="38"/>
      <c r="LPN53" s="38"/>
      <c r="LPO53" s="38"/>
      <c r="LPP53" s="38"/>
      <c r="LPQ53" s="38"/>
      <c r="LPR53" s="38"/>
      <c r="LPS53" s="38"/>
      <c r="LPT53" s="38"/>
      <c r="LPU53" s="38"/>
      <c r="LPV53" s="38"/>
      <c r="LPW53" s="38"/>
      <c r="LPX53" s="38"/>
      <c r="LPY53" s="38"/>
      <c r="LPZ53" s="38"/>
      <c r="LQA53" s="38"/>
      <c r="LQB53" s="38"/>
      <c r="LQC53" s="38"/>
      <c r="LQD53" s="38"/>
      <c r="LQE53" s="38"/>
      <c r="LQF53" s="38"/>
      <c r="LQG53" s="38"/>
      <c r="LQH53" s="38"/>
      <c r="LQI53" s="38"/>
      <c r="LQJ53" s="38"/>
      <c r="LQK53" s="38"/>
      <c r="LQL53" s="38"/>
      <c r="LQM53" s="38"/>
      <c r="LQN53" s="38"/>
      <c r="LQO53" s="38"/>
      <c r="LQP53" s="38"/>
      <c r="LQQ53" s="38"/>
      <c r="LQR53" s="38"/>
      <c r="LQS53" s="38"/>
      <c r="LQT53" s="38"/>
      <c r="LQU53" s="38"/>
      <c r="LQV53" s="38"/>
      <c r="LQW53" s="38"/>
      <c r="LQX53" s="38"/>
      <c r="LQY53" s="38"/>
      <c r="LQZ53" s="38"/>
      <c r="LRA53" s="38"/>
      <c r="LRB53" s="38"/>
      <c r="LRC53" s="38"/>
      <c r="LRD53" s="38"/>
      <c r="LRE53" s="38"/>
      <c r="LRF53" s="38"/>
      <c r="LRG53" s="38"/>
      <c r="LRH53" s="38"/>
      <c r="LRI53" s="38"/>
      <c r="LRJ53" s="38"/>
      <c r="LRK53" s="38"/>
      <c r="LRL53" s="38"/>
      <c r="LRM53" s="38"/>
      <c r="LRN53" s="38"/>
      <c r="LRO53" s="38"/>
      <c r="LRP53" s="38"/>
      <c r="LRQ53" s="38"/>
      <c r="LRR53" s="38"/>
      <c r="LRS53" s="38"/>
      <c r="LRT53" s="38"/>
      <c r="LRU53" s="38"/>
      <c r="LRV53" s="38"/>
      <c r="LRW53" s="38"/>
      <c r="LRX53" s="38"/>
      <c r="LRY53" s="38"/>
      <c r="LRZ53" s="38"/>
      <c r="LSA53" s="38"/>
      <c r="LSB53" s="38"/>
      <c r="LSC53" s="38"/>
      <c r="LSD53" s="38"/>
      <c r="LSE53" s="38"/>
      <c r="LSF53" s="38"/>
      <c r="LSG53" s="38"/>
      <c r="LSH53" s="38"/>
      <c r="LSI53" s="38"/>
      <c r="LSJ53" s="38"/>
      <c r="LSK53" s="38"/>
      <c r="LSL53" s="38"/>
      <c r="LSM53" s="38"/>
      <c r="LSN53" s="38"/>
      <c r="LSO53" s="38"/>
      <c r="LSP53" s="38"/>
      <c r="LSQ53" s="38"/>
      <c r="LSR53" s="38"/>
      <c r="LSS53" s="38"/>
      <c r="LST53" s="38"/>
      <c r="LSU53" s="38"/>
      <c r="LSV53" s="38"/>
      <c r="LSW53" s="38"/>
      <c r="LSX53" s="38"/>
      <c r="LSY53" s="38"/>
      <c r="LSZ53" s="38"/>
      <c r="LTA53" s="38"/>
      <c r="LTB53" s="38"/>
      <c r="LTC53" s="38"/>
      <c r="LTD53" s="38"/>
      <c r="LTE53" s="38"/>
      <c r="LTF53" s="38"/>
      <c r="LTG53" s="38"/>
      <c r="LTH53" s="38"/>
      <c r="LTI53" s="38"/>
      <c r="LTJ53" s="38"/>
      <c r="LTK53" s="38"/>
      <c r="LTL53" s="38"/>
      <c r="LTM53" s="38"/>
      <c r="LTN53" s="38"/>
      <c r="LTO53" s="38"/>
      <c r="LTP53" s="38"/>
      <c r="LTQ53" s="38"/>
      <c r="LTR53" s="38"/>
      <c r="LTS53" s="38"/>
      <c r="LTT53" s="38"/>
      <c r="LTU53" s="38"/>
      <c r="LTV53" s="38"/>
      <c r="LTW53" s="38"/>
      <c r="LTX53" s="38"/>
      <c r="LTY53" s="38"/>
      <c r="LTZ53" s="38"/>
      <c r="LUA53" s="38"/>
      <c r="LUB53" s="38"/>
      <c r="LUC53" s="38"/>
      <c r="LUD53" s="38"/>
      <c r="LUE53" s="38"/>
      <c r="LUF53" s="38"/>
      <c r="LUG53" s="38"/>
      <c r="LUH53" s="38"/>
      <c r="LUI53" s="38"/>
      <c r="LUJ53" s="38"/>
      <c r="LUK53" s="38"/>
      <c r="LUL53" s="38"/>
      <c r="LUM53" s="38"/>
      <c r="LUN53" s="38"/>
      <c r="LUO53" s="38"/>
      <c r="LUP53" s="38"/>
      <c r="LUQ53" s="38"/>
      <c r="LUR53" s="38"/>
      <c r="LUS53" s="38"/>
      <c r="LUT53" s="38"/>
      <c r="LUU53" s="38"/>
      <c r="LUV53" s="38"/>
      <c r="LUW53" s="38"/>
      <c r="LUX53" s="38"/>
      <c r="LUY53" s="38"/>
      <c r="LUZ53" s="38"/>
      <c r="LVA53" s="38"/>
      <c r="LVB53" s="38"/>
      <c r="LVC53" s="38"/>
      <c r="LVD53" s="38"/>
      <c r="LVE53" s="38"/>
      <c r="LVF53" s="38"/>
      <c r="LVG53" s="38"/>
      <c r="LVH53" s="38"/>
      <c r="LVI53" s="38"/>
      <c r="LVJ53" s="38"/>
      <c r="LVK53" s="38"/>
      <c r="LVL53" s="38"/>
      <c r="LVM53" s="38"/>
      <c r="LVN53" s="38"/>
      <c r="LVO53" s="38"/>
      <c r="LVP53" s="38"/>
      <c r="LVQ53" s="38"/>
      <c r="LVR53" s="38"/>
      <c r="LVS53" s="38"/>
      <c r="LVT53" s="38"/>
      <c r="LVU53" s="38"/>
      <c r="LVV53" s="38"/>
      <c r="LVW53" s="38"/>
      <c r="LVX53" s="38"/>
      <c r="LVY53" s="38"/>
      <c r="LVZ53" s="38"/>
      <c r="LWA53" s="38"/>
      <c r="LWB53" s="38"/>
      <c r="LWC53" s="38"/>
      <c r="LWD53" s="38"/>
      <c r="LWE53" s="38"/>
      <c r="LWF53" s="38"/>
      <c r="LWG53" s="38"/>
      <c r="LWH53" s="38"/>
      <c r="LWI53" s="38"/>
      <c r="LWJ53" s="38"/>
      <c r="LWK53" s="38"/>
      <c r="LWL53" s="38"/>
      <c r="LWM53" s="38"/>
      <c r="LWN53" s="38"/>
      <c r="LWO53" s="38"/>
      <c r="LWP53" s="38"/>
      <c r="LWQ53" s="38"/>
      <c r="LWR53" s="38"/>
      <c r="LWS53" s="38"/>
      <c r="LWT53" s="38"/>
      <c r="LWU53" s="38"/>
      <c r="LWV53" s="38"/>
      <c r="LWW53" s="38"/>
      <c r="LWX53" s="38"/>
      <c r="LWY53" s="38"/>
      <c r="LWZ53" s="38"/>
      <c r="LXA53" s="38"/>
      <c r="LXB53" s="38"/>
      <c r="LXC53" s="38"/>
      <c r="LXD53" s="38"/>
      <c r="LXE53" s="38"/>
      <c r="LXF53" s="38"/>
      <c r="LXG53" s="38"/>
      <c r="LXH53" s="38"/>
      <c r="LXI53" s="38"/>
      <c r="LXJ53" s="38"/>
      <c r="LXK53" s="38"/>
      <c r="LXL53" s="38"/>
      <c r="LXM53" s="38"/>
      <c r="LXN53" s="38"/>
      <c r="LXO53" s="38"/>
      <c r="LXP53" s="38"/>
      <c r="LXQ53" s="38"/>
      <c r="LXR53" s="38"/>
      <c r="LXS53" s="38"/>
      <c r="LXT53" s="38"/>
      <c r="LXU53" s="38"/>
      <c r="LXV53" s="38"/>
      <c r="LXW53" s="38"/>
      <c r="LXX53" s="38"/>
      <c r="LXY53" s="38"/>
      <c r="LXZ53" s="38"/>
      <c r="LYA53" s="38"/>
      <c r="LYB53" s="38"/>
      <c r="LYC53" s="38"/>
      <c r="LYD53" s="38"/>
      <c r="LYE53" s="38"/>
      <c r="LYF53" s="38"/>
      <c r="LYG53" s="38"/>
      <c r="LYH53" s="38"/>
      <c r="LYI53" s="38"/>
      <c r="LYJ53" s="38"/>
      <c r="LYK53" s="38"/>
      <c r="LYL53" s="38"/>
      <c r="LYM53" s="38"/>
      <c r="LYN53" s="38"/>
      <c r="LYO53" s="38"/>
      <c r="LYP53" s="38"/>
      <c r="LYQ53" s="38"/>
      <c r="LYR53" s="38"/>
      <c r="LYS53" s="38"/>
      <c r="LYT53" s="38"/>
      <c r="LYU53" s="38"/>
      <c r="LYV53" s="38"/>
      <c r="LYW53" s="38"/>
      <c r="LYX53" s="38"/>
      <c r="LYY53" s="38"/>
      <c r="LYZ53" s="38"/>
      <c r="LZA53" s="38"/>
      <c r="LZB53" s="38"/>
      <c r="LZC53" s="38"/>
      <c r="LZD53" s="38"/>
      <c r="LZE53" s="38"/>
      <c r="LZF53" s="38"/>
      <c r="LZG53" s="38"/>
      <c r="LZH53" s="38"/>
      <c r="LZI53" s="38"/>
      <c r="LZJ53" s="38"/>
      <c r="LZK53" s="38"/>
      <c r="LZL53" s="38"/>
      <c r="LZM53" s="38"/>
      <c r="LZN53" s="38"/>
      <c r="LZO53" s="38"/>
      <c r="LZP53" s="38"/>
      <c r="LZQ53" s="38"/>
      <c r="LZR53" s="38"/>
      <c r="LZS53" s="38"/>
      <c r="LZT53" s="38"/>
      <c r="LZU53" s="38"/>
      <c r="LZV53" s="38"/>
      <c r="LZW53" s="38"/>
      <c r="LZX53" s="38"/>
      <c r="LZY53" s="38"/>
      <c r="LZZ53" s="38"/>
      <c r="MAA53" s="38"/>
      <c r="MAB53" s="38"/>
      <c r="MAC53" s="38"/>
      <c r="MAD53" s="38"/>
      <c r="MAE53" s="38"/>
      <c r="MAF53" s="38"/>
      <c r="MAG53" s="38"/>
      <c r="MAH53" s="38"/>
      <c r="MAI53" s="38"/>
      <c r="MAJ53" s="38"/>
      <c r="MAK53" s="38"/>
      <c r="MAL53" s="38"/>
      <c r="MAM53" s="38"/>
      <c r="MAN53" s="38"/>
      <c r="MAO53" s="38"/>
      <c r="MAP53" s="38"/>
      <c r="MAQ53" s="38"/>
      <c r="MAR53" s="38"/>
      <c r="MAS53" s="38"/>
      <c r="MAT53" s="38"/>
      <c r="MAU53" s="38"/>
      <c r="MAV53" s="38"/>
      <c r="MAW53" s="38"/>
      <c r="MAX53" s="38"/>
      <c r="MAY53" s="38"/>
      <c r="MAZ53" s="38"/>
      <c r="MBA53" s="38"/>
      <c r="MBB53" s="38"/>
      <c r="MBC53" s="38"/>
      <c r="MBD53" s="38"/>
      <c r="MBE53" s="38"/>
      <c r="MBF53" s="38"/>
      <c r="MBG53" s="38"/>
      <c r="MBH53" s="38"/>
      <c r="MBI53" s="38"/>
      <c r="MBJ53" s="38"/>
      <c r="MBK53" s="38"/>
      <c r="MBL53" s="38"/>
      <c r="MBM53" s="38"/>
      <c r="MBN53" s="38"/>
      <c r="MBO53" s="38"/>
      <c r="MBP53" s="38"/>
      <c r="MBQ53" s="38"/>
      <c r="MBR53" s="38"/>
      <c r="MBS53" s="38"/>
      <c r="MBT53" s="38"/>
      <c r="MBU53" s="38"/>
      <c r="MBV53" s="38"/>
      <c r="MBW53" s="38"/>
      <c r="MBX53" s="38"/>
      <c r="MBY53" s="38"/>
      <c r="MBZ53" s="38"/>
      <c r="MCA53" s="38"/>
      <c r="MCB53" s="38"/>
      <c r="MCC53" s="38"/>
      <c r="MCD53" s="38"/>
      <c r="MCE53" s="38"/>
      <c r="MCF53" s="38"/>
      <c r="MCG53" s="38"/>
      <c r="MCH53" s="38"/>
      <c r="MCI53" s="38"/>
      <c r="MCJ53" s="38"/>
      <c r="MCK53" s="38"/>
      <c r="MCL53" s="38"/>
      <c r="MCM53" s="38"/>
      <c r="MCN53" s="38"/>
      <c r="MCO53" s="38"/>
      <c r="MCP53" s="38"/>
      <c r="MCQ53" s="38"/>
      <c r="MCR53" s="38"/>
      <c r="MCS53" s="38"/>
      <c r="MCT53" s="38"/>
      <c r="MCU53" s="38"/>
      <c r="MCV53" s="38"/>
      <c r="MCW53" s="38"/>
      <c r="MCX53" s="38"/>
      <c r="MCY53" s="38"/>
      <c r="MCZ53" s="38"/>
      <c r="MDA53" s="38"/>
      <c r="MDB53" s="38"/>
      <c r="MDC53" s="38"/>
      <c r="MDD53" s="38"/>
      <c r="MDE53" s="38"/>
      <c r="MDF53" s="38"/>
      <c r="MDG53" s="38"/>
      <c r="MDH53" s="38"/>
      <c r="MDI53" s="38"/>
      <c r="MDJ53" s="38"/>
      <c r="MDK53" s="38"/>
      <c r="MDL53" s="38"/>
      <c r="MDM53" s="38"/>
      <c r="MDN53" s="38"/>
      <c r="MDO53" s="38"/>
      <c r="MDP53" s="38"/>
      <c r="MDQ53" s="38"/>
      <c r="MDR53" s="38"/>
      <c r="MDS53" s="38"/>
      <c r="MDT53" s="38"/>
      <c r="MDU53" s="38"/>
      <c r="MDV53" s="38"/>
      <c r="MDW53" s="38"/>
      <c r="MDX53" s="38"/>
      <c r="MDY53" s="38"/>
      <c r="MDZ53" s="38"/>
      <c r="MEA53" s="38"/>
      <c r="MEB53" s="38"/>
      <c r="MEC53" s="38"/>
      <c r="MED53" s="38"/>
      <c r="MEE53" s="38"/>
      <c r="MEF53" s="38"/>
      <c r="MEG53" s="38"/>
      <c r="MEH53" s="38"/>
      <c r="MEI53" s="38"/>
      <c r="MEJ53" s="38"/>
      <c r="MEK53" s="38"/>
      <c r="MEL53" s="38"/>
      <c r="MEM53" s="38"/>
      <c r="MEN53" s="38"/>
      <c r="MEO53" s="38"/>
      <c r="MEP53" s="38"/>
      <c r="MEQ53" s="38"/>
      <c r="MER53" s="38"/>
      <c r="MES53" s="38"/>
      <c r="MET53" s="38"/>
      <c r="MEU53" s="38"/>
      <c r="MEV53" s="38"/>
      <c r="MEW53" s="38"/>
      <c r="MEX53" s="38"/>
      <c r="MEY53" s="38"/>
      <c r="MEZ53" s="38"/>
      <c r="MFA53" s="38"/>
      <c r="MFB53" s="38"/>
      <c r="MFC53" s="38"/>
      <c r="MFD53" s="38"/>
      <c r="MFE53" s="38"/>
      <c r="MFF53" s="38"/>
      <c r="MFG53" s="38"/>
      <c r="MFH53" s="38"/>
      <c r="MFI53" s="38"/>
      <c r="MFJ53" s="38"/>
      <c r="MFK53" s="38"/>
      <c r="MFL53" s="38"/>
      <c r="MFM53" s="38"/>
      <c r="MFN53" s="38"/>
      <c r="MFO53" s="38"/>
      <c r="MFP53" s="38"/>
      <c r="MFQ53" s="38"/>
      <c r="MFR53" s="38"/>
      <c r="MFS53" s="38"/>
      <c r="MFT53" s="38"/>
      <c r="MFU53" s="38"/>
      <c r="MFV53" s="38"/>
      <c r="MFW53" s="38"/>
      <c r="MFX53" s="38"/>
      <c r="MFY53" s="38"/>
      <c r="MFZ53" s="38"/>
      <c r="MGA53" s="38"/>
      <c r="MGB53" s="38"/>
      <c r="MGC53" s="38"/>
      <c r="MGD53" s="38"/>
      <c r="MGE53" s="38"/>
      <c r="MGF53" s="38"/>
      <c r="MGG53" s="38"/>
      <c r="MGH53" s="38"/>
      <c r="MGI53" s="38"/>
      <c r="MGJ53" s="38"/>
      <c r="MGK53" s="38"/>
      <c r="MGL53" s="38"/>
      <c r="MGM53" s="38"/>
      <c r="MGN53" s="38"/>
      <c r="MGO53" s="38"/>
      <c r="MGP53" s="38"/>
      <c r="MGQ53" s="38"/>
      <c r="MGR53" s="38"/>
      <c r="MGS53" s="38"/>
      <c r="MGT53" s="38"/>
      <c r="MGU53" s="38"/>
      <c r="MGV53" s="38"/>
      <c r="MGW53" s="38"/>
      <c r="MGX53" s="38"/>
      <c r="MGY53" s="38"/>
      <c r="MGZ53" s="38"/>
      <c r="MHA53" s="38"/>
      <c r="MHB53" s="38"/>
      <c r="MHC53" s="38"/>
      <c r="MHD53" s="38"/>
      <c r="MHE53" s="38"/>
      <c r="MHF53" s="38"/>
      <c r="MHG53" s="38"/>
      <c r="MHH53" s="38"/>
      <c r="MHI53" s="38"/>
      <c r="MHJ53" s="38"/>
      <c r="MHK53" s="38"/>
      <c r="MHL53" s="38"/>
      <c r="MHM53" s="38"/>
      <c r="MHN53" s="38"/>
      <c r="MHO53" s="38"/>
      <c r="MHP53" s="38"/>
      <c r="MHQ53" s="38"/>
      <c r="MHR53" s="38"/>
      <c r="MHS53" s="38"/>
      <c r="MHT53" s="38"/>
      <c r="MHU53" s="38"/>
      <c r="MHV53" s="38"/>
      <c r="MHW53" s="38"/>
      <c r="MHX53" s="38"/>
      <c r="MHY53" s="38"/>
      <c r="MHZ53" s="38"/>
      <c r="MIA53" s="38"/>
      <c r="MIB53" s="38"/>
      <c r="MIC53" s="38"/>
      <c r="MID53" s="38"/>
      <c r="MIE53" s="38"/>
      <c r="MIF53" s="38"/>
      <c r="MIG53" s="38"/>
      <c r="MIH53" s="38"/>
      <c r="MII53" s="38"/>
      <c r="MIJ53" s="38"/>
      <c r="MIK53" s="38"/>
      <c r="MIL53" s="38"/>
      <c r="MIM53" s="38"/>
      <c r="MIN53" s="38"/>
      <c r="MIO53" s="38"/>
      <c r="MIP53" s="38"/>
      <c r="MIQ53" s="38"/>
      <c r="MIR53" s="38"/>
      <c r="MIS53" s="38"/>
      <c r="MIT53" s="38"/>
      <c r="MIU53" s="38"/>
      <c r="MIV53" s="38"/>
      <c r="MIW53" s="38"/>
      <c r="MIX53" s="38"/>
      <c r="MIY53" s="38"/>
      <c r="MIZ53" s="38"/>
      <c r="MJA53" s="38"/>
      <c r="MJB53" s="38"/>
      <c r="MJC53" s="38"/>
      <c r="MJD53" s="38"/>
      <c r="MJE53" s="38"/>
      <c r="MJF53" s="38"/>
      <c r="MJG53" s="38"/>
      <c r="MJH53" s="38"/>
      <c r="MJI53" s="38"/>
      <c r="MJJ53" s="38"/>
      <c r="MJK53" s="38"/>
      <c r="MJL53" s="38"/>
      <c r="MJM53" s="38"/>
      <c r="MJN53" s="38"/>
      <c r="MJO53" s="38"/>
      <c r="MJP53" s="38"/>
      <c r="MJQ53" s="38"/>
      <c r="MJR53" s="38"/>
      <c r="MJS53" s="38"/>
      <c r="MJT53" s="38"/>
      <c r="MJU53" s="38"/>
      <c r="MJV53" s="38"/>
      <c r="MJW53" s="38"/>
      <c r="MJX53" s="38"/>
      <c r="MJY53" s="38"/>
      <c r="MJZ53" s="38"/>
      <c r="MKA53" s="38"/>
      <c r="MKB53" s="38"/>
      <c r="MKC53" s="38"/>
      <c r="MKD53" s="38"/>
      <c r="MKE53" s="38"/>
      <c r="MKF53" s="38"/>
      <c r="MKG53" s="38"/>
      <c r="MKH53" s="38"/>
      <c r="MKI53" s="38"/>
      <c r="MKJ53" s="38"/>
      <c r="MKK53" s="38"/>
      <c r="MKL53" s="38"/>
      <c r="MKM53" s="38"/>
      <c r="MKN53" s="38"/>
      <c r="MKO53" s="38"/>
      <c r="MKP53" s="38"/>
      <c r="MKQ53" s="38"/>
      <c r="MKR53" s="38"/>
      <c r="MKS53" s="38"/>
      <c r="MKT53" s="38"/>
      <c r="MKU53" s="38"/>
      <c r="MKV53" s="38"/>
      <c r="MKW53" s="38"/>
      <c r="MKX53" s="38"/>
      <c r="MKY53" s="38"/>
      <c r="MKZ53" s="38"/>
      <c r="MLA53" s="38"/>
      <c r="MLB53" s="38"/>
      <c r="MLC53" s="38"/>
      <c r="MLD53" s="38"/>
      <c r="MLE53" s="38"/>
      <c r="MLF53" s="38"/>
      <c r="MLG53" s="38"/>
      <c r="MLH53" s="38"/>
      <c r="MLI53" s="38"/>
      <c r="MLJ53" s="38"/>
      <c r="MLK53" s="38"/>
      <c r="MLL53" s="38"/>
      <c r="MLM53" s="38"/>
      <c r="MLN53" s="38"/>
      <c r="MLO53" s="38"/>
      <c r="MLP53" s="38"/>
      <c r="MLQ53" s="38"/>
      <c r="MLR53" s="38"/>
      <c r="MLS53" s="38"/>
      <c r="MLT53" s="38"/>
      <c r="MLU53" s="38"/>
      <c r="MLV53" s="38"/>
      <c r="MLW53" s="38"/>
      <c r="MLX53" s="38"/>
      <c r="MLY53" s="38"/>
      <c r="MLZ53" s="38"/>
      <c r="MMA53" s="38"/>
      <c r="MMB53" s="38"/>
      <c r="MMC53" s="38"/>
      <c r="MMD53" s="38"/>
      <c r="MME53" s="38"/>
      <c r="MMF53" s="38"/>
      <c r="MMG53" s="38"/>
      <c r="MMH53" s="38"/>
      <c r="MMI53" s="38"/>
      <c r="MMJ53" s="38"/>
      <c r="MMK53" s="38"/>
      <c r="MML53" s="38"/>
      <c r="MMM53" s="38"/>
      <c r="MMN53" s="38"/>
      <c r="MMO53" s="38"/>
      <c r="MMP53" s="38"/>
      <c r="MMQ53" s="38"/>
      <c r="MMR53" s="38"/>
      <c r="MMS53" s="38"/>
      <c r="MMT53" s="38"/>
      <c r="MMU53" s="38"/>
      <c r="MMV53" s="38"/>
      <c r="MMW53" s="38"/>
      <c r="MMX53" s="38"/>
      <c r="MMY53" s="38"/>
      <c r="MMZ53" s="38"/>
      <c r="MNA53" s="38"/>
      <c r="MNB53" s="38"/>
      <c r="MNC53" s="38"/>
      <c r="MND53" s="38"/>
      <c r="MNE53" s="38"/>
      <c r="MNF53" s="38"/>
      <c r="MNG53" s="38"/>
      <c r="MNH53" s="38"/>
      <c r="MNI53" s="38"/>
      <c r="MNJ53" s="38"/>
      <c r="MNK53" s="38"/>
      <c r="MNL53" s="38"/>
      <c r="MNM53" s="38"/>
      <c r="MNN53" s="38"/>
      <c r="MNO53" s="38"/>
      <c r="MNP53" s="38"/>
      <c r="MNQ53" s="38"/>
      <c r="MNR53" s="38"/>
      <c r="MNS53" s="38"/>
      <c r="MNT53" s="38"/>
      <c r="MNU53" s="38"/>
      <c r="MNV53" s="38"/>
      <c r="MNW53" s="38"/>
      <c r="MNX53" s="38"/>
      <c r="MNY53" s="38"/>
      <c r="MNZ53" s="38"/>
      <c r="MOA53" s="38"/>
      <c r="MOB53" s="38"/>
      <c r="MOC53" s="38"/>
      <c r="MOD53" s="38"/>
      <c r="MOE53" s="38"/>
      <c r="MOF53" s="38"/>
      <c r="MOG53" s="38"/>
      <c r="MOH53" s="38"/>
      <c r="MOI53" s="38"/>
      <c r="MOJ53" s="38"/>
      <c r="MOK53" s="38"/>
      <c r="MOL53" s="38"/>
      <c r="MOM53" s="38"/>
      <c r="MON53" s="38"/>
      <c r="MOO53" s="38"/>
      <c r="MOP53" s="38"/>
      <c r="MOQ53" s="38"/>
      <c r="MOR53" s="38"/>
      <c r="MOS53" s="38"/>
      <c r="MOT53" s="38"/>
      <c r="MOU53" s="38"/>
      <c r="MOV53" s="38"/>
      <c r="MOW53" s="38"/>
      <c r="MOX53" s="38"/>
      <c r="MOY53" s="38"/>
      <c r="MOZ53" s="38"/>
      <c r="MPA53" s="38"/>
      <c r="MPB53" s="38"/>
      <c r="MPC53" s="38"/>
      <c r="MPD53" s="38"/>
      <c r="MPE53" s="38"/>
      <c r="MPF53" s="38"/>
      <c r="MPG53" s="38"/>
      <c r="MPH53" s="38"/>
      <c r="MPI53" s="38"/>
      <c r="MPJ53" s="38"/>
      <c r="MPK53" s="38"/>
      <c r="MPL53" s="38"/>
      <c r="MPM53" s="38"/>
      <c r="MPN53" s="38"/>
      <c r="MPO53" s="38"/>
      <c r="MPP53" s="38"/>
      <c r="MPQ53" s="38"/>
      <c r="MPR53" s="38"/>
      <c r="MPS53" s="38"/>
      <c r="MPT53" s="38"/>
      <c r="MPU53" s="38"/>
      <c r="MPV53" s="38"/>
      <c r="MPW53" s="38"/>
      <c r="MPX53" s="38"/>
      <c r="MPY53" s="38"/>
      <c r="MPZ53" s="38"/>
      <c r="MQA53" s="38"/>
      <c r="MQB53" s="38"/>
      <c r="MQC53" s="38"/>
      <c r="MQD53" s="38"/>
      <c r="MQE53" s="38"/>
      <c r="MQF53" s="38"/>
      <c r="MQG53" s="38"/>
      <c r="MQH53" s="38"/>
      <c r="MQI53" s="38"/>
      <c r="MQJ53" s="38"/>
      <c r="MQK53" s="38"/>
      <c r="MQL53" s="38"/>
      <c r="MQM53" s="38"/>
      <c r="MQN53" s="38"/>
      <c r="MQO53" s="38"/>
      <c r="MQP53" s="38"/>
      <c r="MQQ53" s="38"/>
      <c r="MQR53" s="38"/>
      <c r="MQS53" s="38"/>
      <c r="MQT53" s="38"/>
      <c r="MQU53" s="38"/>
      <c r="MQV53" s="38"/>
      <c r="MQW53" s="38"/>
      <c r="MQX53" s="38"/>
      <c r="MQY53" s="38"/>
      <c r="MQZ53" s="38"/>
      <c r="MRA53" s="38"/>
      <c r="MRB53" s="38"/>
      <c r="MRC53" s="38"/>
      <c r="MRD53" s="38"/>
      <c r="MRE53" s="38"/>
      <c r="MRF53" s="38"/>
      <c r="MRG53" s="38"/>
      <c r="MRH53" s="38"/>
      <c r="MRI53" s="38"/>
      <c r="MRJ53" s="38"/>
      <c r="MRK53" s="38"/>
      <c r="MRL53" s="38"/>
      <c r="MRM53" s="38"/>
      <c r="MRN53" s="38"/>
      <c r="MRO53" s="38"/>
      <c r="MRP53" s="38"/>
      <c r="MRQ53" s="38"/>
      <c r="MRR53" s="38"/>
      <c r="MRS53" s="38"/>
      <c r="MRT53" s="38"/>
      <c r="MRU53" s="38"/>
      <c r="MRV53" s="38"/>
      <c r="MRW53" s="38"/>
      <c r="MRX53" s="38"/>
      <c r="MRY53" s="38"/>
      <c r="MRZ53" s="38"/>
      <c r="MSA53" s="38"/>
      <c r="MSB53" s="38"/>
      <c r="MSC53" s="38"/>
      <c r="MSD53" s="38"/>
      <c r="MSE53" s="38"/>
      <c r="MSF53" s="38"/>
      <c r="MSG53" s="38"/>
      <c r="MSH53" s="38"/>
      <c r="MSI53" s="38"/>
      <c r="MSJ53" s="38"/>
      <c r="MSK53" s="38"/>
      <c r="MSL53" s="38"/>
      <c r="MSM53" s="38"/>
      <c r="MSN53" s="38"/>
      <c r="MSO53" s="38"/>
      <c r="MSP53" s="38"/>
      <c r="MSQ53" s="38"/>
      <c r="MSR53" s="38"/>
      <c r="MSS53" s="38"/>
      <c r="MST53" s="38"/>
      <c r="MSU53" s="38"/>
      <c r="MSV53" s="38"/>
      <c r="MSW53" s="38"/>
      <c r="MSX53" s="38"/>
      <c r="MSY53" s="38"/>
      <c r="MSZ53" s="38"/>
      <c r="MTA53" s="38"/>
      <c r="MTB53" s="38"/>
      <c r="MTC53" s="38"/>
      <c r="MTD53" s="38"/>
      <c r="MTE53" s="38"/>
      <c r="MTF53" s="38"/>
      <c r="MTG53" s="38"/>
      <c r="MTH53" s="38"/>
      <c r="MTI53" s="38"/>
      <c r="MTJ53" s="38"/>
      <c r="MTK53" s="38"/>
      <c r="MTL53" s="38"/>
      <c r="MTM53" s="38"/>
      <c r="MTN53" s="38"/>
      <c r="MTO53" s="38"/>
      <c r="MTP53" s="38"/>
      <c r="MTQ53" s="38"/>
      <c r="MTR53" s="38"/>
      <c r="MTS53" s="38"/>
      <c r="MTT53" s="38"/>
      <c r="MTU53" s="38"/>
      <c r="MTV53" s="38"/>
      <c r="MTW53" s="38"/>
      <c r="MTX53" s="38"/>
      <c r="MTY53" s="38"/>
      <c r="MTZ53" s="38"/>
      <c r="MUA53" s="38"/>
      <c r="MUB53" s="38"/>
      <c r="MUC53" s="38"/>
      <c r="MUD53" s="38"/>
      <c r="MUE53" s="38"/>
      <c r="MUF53" s="38"/>
      <c r="MUG53" s="38"/>
      <c r="MUH53" s="38"/>
      <c r="MUI53" s="38"/>
      <c r="MUJ53" s="38"/>
      <c r="MUK53" s="38"/>
      <c r="MUL53" s="38"/>
      <c r="MUM53" s="38"/>
      <c r="MUN53" s="38"/>
      <c r="MUO53" s="38"/>
      <c r="MUP53" s="38"/>
      <c r="MUQ53" s="38"/>
      <c r="MUR53" s="38"/>
      <c r="MUS53" s="38"/>
      <c r="MUT53" s="38"/>
      <c r="MUU53" s="38"/>
      <c r="MUV53" s="38"/>
      <c r="MUW53" s="38"/>
      <c r="MUX53" s="38"/>
      <c r="MUY53" s="38"/>
      <c r="MUZ53" s="38"/>
      <c r="MVA53" s="38"/>
      <c r="MVB53" s="38"/>
      <c r="MVC53" s="38"/>
      <c r="MVD53" s="38"/>
      <c r="MVE53" s="38"/>
      <c r="MVF53" s="38"/>
      <c r="MVG53" s="38"/>
      <c r="MVH53" s="38"/>
      <c r="MVI53" s="38"/>
      <c r="MVJ53" s="38"/>
      <c r="MVK53" s="38"/>
      <c r="MVL53" s="38"/>
      <c r="MVM53" s="38"/>
      <c r="MVN53" s="38"/>
      <c r="MVO53" s="38"/>
      <c r="MVP53" s="38"/>
      <c r="MVQ53" s="38"/>
      <c r="MVR53" s="38"/>
      <c r="MVS53" s="38"/>
      <c r="MVT53" s="38"/>
      <c r="MVU53" s="38"/>
      <c r="MVV53" s="38"/>
      <c r="MVW53" s="38"/>
      <c r="MVX53" s="38"/>
      <c r="MVY53" s="38"/>
      <c r="MVZ53" s="38"/>
      <c r="MWA53" s="38"/>
      <c r="MWB53" s="38"/>
      <c r="MWC53" s="38"/>
      <c r="MWD53" s="38"/>
      <c r="MWE53" s="38"/>
      <c r="MWF53" s="38"/>
      <c r="MWG53" s="38"/>
      <c r="MWH53" s="38"/>
      <c r="MWI53" s="38"/>
      <c r="MWJ53" s="38"/>
      <c r="MWK53" s="38"/>
      <c r="MWL53" s="38"/>
      <c r="MWM53" s="38"/>
      <c r="MWN53" s="38"/>
      <c r="MWO53" s="38"/>
      <c r="MWP53" s="38"/>
      <c r="MWQ53" s="38"/>
      <c r="MWR53" s="38"/>
      <c r="MWS53" s="38"/>
      <c r="MWT53" s="38"/>
      <c r="MWU53" s="38"/>
      <c r="MWV53" s="38"/>
      <c r="MWW53" s="38"/>
      <c r="MWX53" s="38"/>
      <c r="MWY53" s="38"/>
      <c r="MWZ53" s="38"/>
      <c r="MXA53" s="38"/>
      <c r="MXB53" s="38"/>
      <c r="MXC53" s="38"/>
      <c r="MXD53" s="38"/>
      <c r="MXE53" s="38"/>
      <c r="MXF53" s="38"/>
      <c r="MXG53" s="38"/>
      <c r="MXH53" s="38"/>
      <c r="MXI53" s="38"/>
      <c r="MXJ53" s="38"/>
      <c r="MXK53" s="38"/>
      <c r="MXL53" s="38"/>
      <c r="MXM53" s="38"/>
      <c r="MXN53" s="38"/>
      <c r="MXO53" s="38"/>
      <c r="MXP53" s="38"/>
      <c r="MXQ53" s="38"/>
      <c r="MXR53" s="38"/>
      <c r="MXS53" s="38"/>
      <c r="MXT53" s="38"/>
      <c r="MXU53" s="38"/>
      <c r="MXV53" s="38"/>
      <c r="MXW53" s="38"/>
      <c r="MXX53" s="38"/>
      <c r="MXY53" s="38"/>
      <c r="MXZ53" s="38"/>
      <c r="MYA53" s="38"/>
      <c r="MYB53" s="38"/>
      <c r="MYC53" s="38"/>
      <c r="MYD53" s="38"/>
      <c r="MYE53" s="38"/>
      <c r="MYF53" s="38"/>
      <c r="MYG53" s="38"/>
      <c r="MYH53" s="38"/>
      <c r="MYI53" s="38"/>
      <c r="MYJ53" s="38"/>
      <c r="MYK53" s="38"/>
      <c r="MYL53" s="38"/>
      <c r="MYM53" s="38"/>
      <c r="MYN53" s="38"/>
      <c r="MYO53" s="38"/>
      <c r="MYP53" s="38"/>
      <c r="MYQ53" s="38"/>
      <c r="MYR53" s="38"/>
      <c r="MYS53" s="38"/>
      <c r="MYT53" s="38"/>
      <c r="MYU53" s="38"/>
      <c r="MYV53" s="38"/>
      <c r="MYW53" s="38"/>
      <c r="MYX53" s="38"/>
      <c r="MYY53" s="38"/>
      <c r="MYZ53" s="38"/>
      <c r="MZA53" s="38"/>
      <c r="MZB53" s="38"/>
      <c r="MZC53" s="38"/>
      <c r="MZD53" s="38"/>
      <c r="MZE53" s="38"/>
      <c r="MZF53" s="38"/>
      <c r="MZG53" s="38"/>
      <c r="MZH53" s="38"/>
      <c r="MZI53" s="38"/>
      <c r="MZJ53" s="38"/>
      <c r="MZK53" s="38"/>
      <c r="MZL53" s="38"/>
      <c r="MZM53" s="38"/>
      <c r="MZN53" s="38"/>
      <c r="MZO53" s="38"/>
      <c r="MZP53" s="38"/>
      <c r="MZQ53" s="38"/>
      <c r="MZR53" s="38"/>
      <c r="MZS53" s="38"/>
      <c r="MZT53" s="38"/>
      <c r="MZU53" s="38"/>
      <c r="MZV53" s="38"/>
      <c r="MZW53" s="38"/>
      <c r="MZX53" s="38"/>
      <c r="MZY53" s="38"/>
      <c r="MZZ53" s="38"/>
      <c r="NAA53" s="38"/>
      <c r="NAB53" s="38"/>
      <c r="NAC53" s="38"/>
      <c r="NAD53" s="38"/>
      <c r="NAE53" s="38"/>
      <c r="NAF53" s="38"/>
      <c r="NAG53" s="38"/>
      <c r="NAH53" s="38"/>
      <c r="NAI53" s="38"/>
      <c r="NAJ53" s="38"/>
      <c r="NAK53" s="38"/>
      <c r="NAL53" s="38"/>
      <c r="NAM53" s="38"/>
      <c r="NAN53" s="38"/>
      <c r="NAO53" s="38"/>
      <c r="NAP53" s="38"/>
      <c r="NAQ53" s="38"/>
      <c r="NAR53" s="38"/>
      <c r="NAS53" s="38"/>
      <c r="NAT53" s="38"/>
      <c r="NAU53" s="38"/>
      <c r="NAV53" s="38"/>
      <c r="NAW53" s="38"/>
      <c r="NAX53" s="38"/>
      <c r="NAY53" s="38"/>
      <c r="NAZ53" s="38"/>
      <c r="NBA53" s="38"/>
      <c r="NBB53" s="38"/>
      <c r="NBC53" s="38"/>
      <c r="NBD53" s="38"/>
      <c r="NBE53" s="38"/>
      <c r="NBF53" s="38"/>
      <c r="NBG53" s="38"/>
      <c r="NBH53" s="38"/>
      <c r="NBI53" s="38"/>
      <c r="NBJ53" s="38"/>
      <c r="NBK53" s="38"/>
      <c r="NBL53" s="38"/>
      <c r="NBM53" s="38"/>
      <c r="NBN53" s="38"/>
      <c r="NBO53" s="38"/>
      <c r="NBP53" s="38"/>
      <c r="NBQ53" s="38"/>
      <c r="NBR53" s="38"/>
      <c r="NBS53" s="38"/>
      <c r="NBT53" s="38"/>
      <c r="NBU53" s="38"/>
      <c r="NBV53" s="38"/>
      <c r="NBW53" s="38"/>
      <c r="NBX53" s="38"/>
      <c r="NBY53" s="38"/>
      <c r="NBZ53" s="38"/>
      <c r="NCA53" s="38"/>
      <c r="NCB53" s="38"/>
      <c r="NCC53" s="38"/>
      <c r="NCD53" s="38"/>
      <c r="NCE53" s="38"/>
      <c r="NCF53" s="38"/>
      <c r="NCG53" s="38"/>
      <c r="NCH53" s="38"/>
      <c r="NCI53" s="38"/>
      <c r="NCJ53" s="38"/>
      <c r="NCK53" s="38"/>
      <c r="NCL53" s="38"/>
      <c r="NCM53" s="38"/>
      <c r="NCN53" s="38"/>
      <c r="NCO53" s="38"/>
      <c r="NCP53" s="38"/>
      <c r="NCQ53" s="38"/>
      <c r="NCR53" s="38"/>
      <c r="NCS53" s="38"/>
      <c r="NCT53" s="38"/>
      <c r="NCU53" s="38"/>
      <c r="NCV53" s="38"/>
      <c r="NCW53" s="38"/>
      <c r="NCX53" s="38"/>
      <c r="NCY53" s="38"/>
      <c r="NCZ53" s="38"/>
      <c r="NDA53" s="38"/>
      <c r="NDB53" s="38"/>
      <c r="NDC53" s="38"/>
      <c r="NDD53" s="38"/>
      <c r="NDE53" s="38"/>
      <c r="NDF53" s="38"/>
      <c r="NDG53" s="38"/>
      <c r="NDH53" s="38"/>
      <c r="NDI53" s="38"/>
      <c r="NDJ53" s="38"/>
      <c r="NDK53" s="38"/>
      <c r="NDL53" s="38"/>
      <c r="NDM53" s="38"/>
      <c r="NDN53" s="38"/>
      <c r="NDO53" s="38"/>
      <c r="NDP53" s="38"/>
      <c r="NDQ53" s="38"/>
      <c r="NDR53" s="38"/>
      <c r="NDS53" s="38"/>
      <c r="NDT53" s="38"/>
      <c r="NDU53" s="38"/>
      <c r="NDV53" s="38"/>
      <c r="NDW53" s="38"/>
      <c r="NDX53" s="38"/>
      <c r="NDY53" s="38"/>
      <c r="NDZ53" s="38"/>
      <c r="NEA53" s="38"/>
      <c r="NEB53" s="38"/>
      <c r="NEC53" s="38"/>
      <c r="NED53" s="38"/>
      <c r="NEE53" s="38"/>
      <c r="NEF53" s="38"/>
      <c r="NEG53" s="38"/>
      <c r="NEH53" s="38"/>
      <c r="NEI53" s="38"/>
      <c r="NEJ53" s="38"/>
      <c r="NEK53" s="38"/>
      <c r="NEL53" s="38"/>
      <c r="NEM53" s="38"/>
      <c r="NEN53" s="38"/>
      <c r="NEO53" s="38"/>
      <c r="NEP53" s="38"/>
      <c r="NEQ53" s="38"/>
      <c r="NER53" s="38"/>
      <c r="NES53" s="38"/>
      <c r="NET53" s="38"/>
      <c r="NEU53" s="38"/>
      <c r="NEV53" s="38"/>
      <c r="NEW53" s="38"/>
      <c r="NEX53" s="38"/>
      <c r="NEY53" s="38"/>
      <c r="NEZ53" s="38"/>
      <c r="NFA53" s="38"/>
      <c r="NFB53" s="38"/>
      <c r="NFC53" s="38"/>
      <c r="NFD53" s="38"/>
      <c r="NFE53" s="38"/>
      <c r="NFF53" s="38"/>
      <c r="NFG53" s="38"/>
      <c r="NFH53" s="38"/>
      <c r="NFI53" s="38"/>
      <c r="NFJ53" s="38"/>
      <c r="NFK53" s="38"/>
      <c r="NFL53" s="38"/>
      <c r="NFM53" s="38"/>
      <c r="NFN53" s="38"/>
      <c r="NFO53" s="38"/>
      <c r="NFP53" s="38"/>
      <c r="NFQ53" s="38"/>
      <c r="NFR53" s="38"/>
      <c r="NFS53" s="38"/>
      <c r="NFT53" s="38"/>
      <c r="NFU53" s="38"/>
      <c r="NFV53" s="38"/>
      <c r="NFW53" s="38"/>
      <c r="NFX53" s="38"/>
      <c r="NFY53" s="38"/>
      <c r="NFZ53" s="38"/>
      <c r="NGA53" s="38"/>
      <c r="NGB53" s="38"/>
      <c r="NGC53" s="38"/>
      <c r="NGD53" s="38"/>
      <c r="NGE53" s="38"/>
      <c r="NGF53" s="38"/>
      <c r="NGG53" s="38"/>
      <c r="NGH53" s="38"/>
      <c r="NGI53" s="38"/>
      <c r="NGJ53" s="38"/>
      <c r="NGK53" s="38"/>
      <c r="NGL53" s="38"/>
      <c r="NGM53" s="38"/>
      <c r="NGN53" s="38"/>
      <c r="NGO53" s="38"/>
      <c r="NGP53" s="38"/>
      <c r="NGQ53" s="38"/>
      <c r="NGR53" s="38"/>
      <c r="NGS53" s="38"/>
      <c r="NGT53" s="38"/>
      <c r="NGU53" s="38"/>
      <c r="NGV53" s="38"/>
      <c r="NGW53" s="38"/>
      <c r="NGX53" s="38"/>
      <c r="NGY53" s="38"/>
      <c r="NGZ53" s="38"/>
      <c r="NHA53" s="38"/>
      <c r="NHB53" s="38"/>
      <c r="NHC53" s="38"/>
      <c r="NHD53" s="38"/>
      <c r="NHE53" s="38"/>
      <c r="NHF53" s="38"/>
      <c r="NHG53" s="38"/>
      <c r="NHH53" s="38"/>
      <c r="NHI53" s="38"/>
      <c r="NHJ53" s="38"/>
      <c r="NHK53" s="38"/>
      <c r="NHL53" s="38"/>
      <c r="NHM53" s="38"/>
      <c r="NHN53" s="38"/>
      <c r="NHO53" s="38"/>
      <c r="NHP53" s="38"/>
      <c r="NHQ53" s="38"/>
      <c r="NHR53" s="38"/>
      <c r="NHS53" s="38"/>
      <c r="NHT53" s="38"/>
      <c r="NHU53" s="38"/>
      <c r="NHV53" s="38"/>
      <c r="NHW53" s="38"/>
      <c r="NHX53" s="38"/>
      <c r="NHY53" s="38"/>
      <c r="NHZ53" s="38"/>
      <c r="NIA53" s="38"/>
      <c r="NIB53" s="38"/>
      <c r="NIC53" s="38"/>
      <c r="NID53" s="38"/>
      <c r="NIE53" s="38"/>
      <c r="NIF53" s="38"/>
      <c r="NIG53" s="38"/>
      <c r="NIH53" s="38"/>
      <c r="NII53" s="38"/>
      <c r="NIJ53" s="38"/>
      <c r="NIK53" s="38"/>
      <c r="NIL53" s="38"/>
      <c r="NIM53" s="38"/>
      <c r="NIN53" s="38"/>
      <c r="NIO53" s="38"/>
      <c r="NIP53" s="38"/>
      <c r="NIQ53" s="38"/>
      <c r="NIR53" s="38"/>
      <c r="NIS53" s="38"/>
      <c r="NIT53" s="38"/>
      <c r="NIU53" s="38"/>
      <c r="NIV53" s="38"/>
      <c r="NIW53" s="38"/>
      <c r="NIX53" s="38"/>
      <c r="NIY53" s="38"/>
      <c r="NIZ53" s="38"/>
      <c r="NJA53" s="38"/>
      <c r="NJB53" s="38"/>
      <c r="NJC53" s="38"/>
      <c r="NJD53" s="38"/>
      <c r="NJE53" s="38"/>
      <c r="NJF53" s="38"/>
      <c r="NJG53" s="38"/>
      <c r="NJH53" s="38"/>
      <c r="NJI53" s="38"/>
      <c r="NJJ53" s="38"/>
      <c r="NJK53" s="38"/>
      <c r="NJL53" s="38"/>
      <c r="NJM53" s="38"/>
      <c r="NJN53" s="38"/>
      <c r="NJO53" s="38"/>
      <c r="NJP53" s="38"/>
      <c r="NJQ53" s="38"/>
      <c r="NJR53" s="38"/>
      <c r="NJS53" s="38"/>
      <c r="NJT53" s="38"/>
      <c r="NJU53" s="38"/>
      <c r="NJV53" s="38"/>
      <c r="NJW53" s="38"/>
      <c r="NJX53" s="38"/>
      <c r="NJY53" s="38"/>
      <c r="NJZ53" s="38"/>
      <c r="NKA53" s="38"/>
      <c r="NKB53" s="38"/>
      <c r="NKC53" s="38"/>
      <c r="NKD53" s="38"/>
      <c r="NKE53" s="38"/>
      <c r="NKF53" s="38"/>
      <c r="NKG53" s="38"/>
      <c r="NKH53" s="38"/>
      <c r="NKI53" s="38"/>
      <c r="NKJ53" s="38"/>
      <c r="NKK53" s="38"/>
      <c r="NKL53" s="38"/>
      <c r="NKM53" s="38"/>
      <c r="NKN53" s="38"/>
      <c r="NKO53" s="38"/>
      <c r="NKP53" s="38"/>
      <c r="NKQ53" s="38"/>
      <c r="NKR53" s="38"/>
      <c r="NKS53" s="38"/>
      <c r="NKT53" s="38"/>
      <c r="NKU53" s="38"/>
      <c r="NKV53" s="38"/>
      <c r="NKW53" s="38"/>
      <c r="NKX53" s="38"/>
      <c r="NKY53" s="38"/>
      <c r="NKZ53" s="38"/>
      <c r="NLA53" s="38"/>
      <c r="NLB53" s="38"/>
      <c r="NLC53" s="38"/>
      <c r="NLD53" s="38"/>
      <c r="NLE53" s="38"/>
      <c r="NLF53" s="38"/>
      <c r="NLG53" s="38"/>
      <c r="NLH53" s="38"/>
      <c r="NLI53" s="38"/>
      <c r="NLJ53" s="38"/>
      <c r="NLK53" s="38"/>
      <c r="NLL53" s="38"/>
      <c r="NLM53" s="38"/>
      <c r="NLN53" s="38"/>
      <c r="NLO53" s="38"/>
      <c r="NLP53" s="38"/>
      <c r="NLQ53" s="38"/>
      <c r="NLR53" s="38"/>
      <c r="NLS53" s="38"/>
      <c r="NLT53" s="38"/>
      <c r="NLU53" s="38"/>
      <c r="NLV53" s="38"/>
      <c r="NLW53" s="38"/>
      <c r="NLX53" s="38"/>
      <c r="NLY53" s="38"/>
      <c r="NLZ53" s="38"/>
      <c r="NMA53" s="38"/>
      <c r="NMB53" s="38"/>
      <c r="NMC53" s="38"/>
      <c r="NMD53" s="38"/>
      <c r="NME53" s="38"/>
      <c r="NMF53" s="38"/>
      <c r="NMG53" s="38"/>
      <c r="NMH53" s="38"/>
      <c r="NMI53" s="38"/>
      <c r="NMJ53" s="38"/>
      <c r="NMK53" s="38"/>
      <c r="NML53" s="38"/>
      <c r="NMM53" s="38"/>
      <c r="NMN53" s="38"/>
      <c r="NMO53" s="38"/>
      <c r="NMP53" s="38"/>
      <c r="NMQ53" s="38"/>
      <c r="NMR53" s="38"/>
      <c r="NMS53" s="38"/>
      <c r="NMT53" s="38"/>
      <c r="NMU53" s="38"/>
      <c r="NMV53" s="38"/>
      <c r="NMW53" s="38"/>
      <c r="NMX53" s="38"/>
      <c r="NMY53" s="38"/>
      <c r="NMZ53" s="38"/>
      <c r="NNA53" s="38"/>
      <c r="NNB53" s="38"/>
      <c r="NNC53" s="38"/>
      <c r="NND53" s="38"/>
      <c r="NNE53" s="38"/>
      <c r="NNF53" s="38"/>
      <c r="NNG53" s="38"/>
      <c r="NNH53" s="38"/>
      <c r="NNI53" s="38"/>
      <c r="NNJ53" s="38"/>
      <c r="NNK53" s="38"/>
      <c r="NNL53" s="38"/>
      <c r="NNM53" s="38"/>
      <c r="NNN53" s="38"/>
      <c r="NNO53" s="38"/>
      <c r="NNP53" s="38"/>
      <c r="NNQ53" s="38"/>
      <c r="NNR53" s="38"/>
      <c r="NNS53" s="38"/>
      <c r="NNT53" s="38"/>
      <c r="NNU53" s="38"/>
      <c r="NNV53" s="38"/>
      <c r="NNW53" s="38"/>
      <c r="NNX53" s="38"/>
      <c r="NNY53" s="38"/>
      <c r="NNZ53" s="38"/>
      <c r="NOA53" s="38"/>
      <c r="NOB53" s="38"/>
      <c r="NOC53" s="38"/>
      <c r="NOD53" s="38"/>
      <c r="NOE53" s="38"/>
      <c r="NOF53" s="38"/>
      <c r="NOG53" s="38"/>
      <c r="NOH53" s="38"/>
      <c r="NOI53" s="38"/>
      <c r="NOJ53" s="38"/>
      <c r="NOK53" s="38"/>
      <c r="NOL53" s="38"/>
      <c r="NOM53" s="38"/>
      <c r="NON53" s="38"/>
      <c r="NOO53" s="38"/>
      <c r="NOP53" s="38"/>
      <c r="NOQ53" s="38"/>
      <c r="NOR53" s="38"/>
      <c r="NOS53" s="38"/>
      <c r="NOT53" s="38"/>
      <c r="NOU53" s="38"/>
      <c r="NOV53" s="38"/>
      <c r="NOW53" s="38"/>
      <c r="NOX53" s="38"/>
      <c r="NOY53" s="38"/>
      <c r="NOZ53" s="38"/>
      <c r="NPA53" s="38"/>
      <c r="NPB53" s="38"/>
      <c r="NPC53" s="38"/>
      <c r="NPD53" s="38"/>
      <c r="NPE53" s="38"/>
      <c r="NPF53" s="38"/>
      <c r="NPG53" s="38"/>
      <c r="NPH53" s="38"/>
      <c r="NPI53" s="38"/>
      <c r="NPJ53" s="38"/>
      <c r="NPK53" s="38"/>
      <c r="NPL53" s="38"/>
      <c r="NPM53" s="38"/>
      <c r="NPN53" s="38"/>
      <c r="NPO53" s="38"/>
      <c r="NPP53" s="38"/>
      <c r="NPQ53" s="38"/>
      <c r="NPR53" s="38"/>
      <c r="NPS53" s="38"/>
      <c r="NPT53" s="38"/>
      <c r="NPU53" s="38"/>
      <c r="NPV53" s="38"/>
      <c r="NPW53" s="38"/>
      <c r="NPX53" s="38"/>
      <c r="NPY53" s="38"/>
      <c r="NPZ53" s="38"/>
      <c r="NQA53" s="38"/>
      <c r="NQB53" s="38"/>
      <c r="NQC53" s="38"/>
      <c r="NQD53" s="38"/>
      <c r="NQE53" s="38"/>
      <c r="NQF53" s="38"/>
      <c r="NQG53" s="38"/>
      <c r="NQH53" s="38"/>
      <c r="NQI53" s="38"/>
      <c r="NQJ53" s="38"/>
      <c r="NQK53" s="38"/>
      <c r="NQL53" s="38"/>
      <c r="NQM53" s="38"/>
      <c r="NQN53" s="38"/>
      <c r="NQO53" s="38"/>
      <c r="NQP53" s="38"/>
      <c r="NQQ53" s="38"/>
      <c r="NQR53" s="38"/>
      <c r="NQS53" s="38"/>
      <c r="NQT53" s="38"/>
      <c r="NQU53" s="38"/>
      <c r="NQV53" s="38"/>
      <c r="NQW53" s="38"/>
      <c r="NQX53" s="38"/>
      <c r="NQY53" s="38"/>
      <c r="NQZ53" s="38"/>
      <c r="NRA53" s="38"/>
      <c r="NRB53" s="38"/>
      <c r="NRC53" s="38"/>
      <c r="NRD53" s="38"/>
      <c r="NRE53" s="38"/>
      <c r="NRF53" s="38"/>
      <c r="NRG53" s="38"/>
      <c r="NRH53" s="38"/>
      <c r="NRI53" s="38"/>
      <c r="NRJ53" s="38"/>
      <c r="NRK53" s="38"/>
      <c r="NRL53" s="38"/>
      <c r="NRM53" s="38"/>
      <c r="NRN53" s="38"/>
      <c r="NRO53" s="38"/>
      <c r="NRP53" s="38"/>
      <c r="NRQ53" s="38"/>
      <c r="NRR53" s="38"/>
      <c r="NRS53" s="38"/>
      <c r="NRT53" s="38"/>
      <c r="NRU53" s="38"/>
      <c r="NRV53" s="38"/>
      <c r="NRW53" s="38"/>
      <c r="NRX53" s="38"/>
      <c r="NRY53" s="38"/>
      <c r="NRZ53" s="38"/>
      <c r="NSA53" s="38"/>
      <c r="NSB53" s="38"/>
      <c r="NSC53" s="38"/>
      <c r="NSD53" s="38"/>
      <c r="NSE53" s="38"/>
      <c r="NSF53" s="38"/>
      <c r="NSG53" s="38"/>
      <c r="NSH53" s="38"/>
      <c r="NSI53" s="38"/>
      <c r="NSJ53" s="38"/>
      <c r="NSK53" s="38"/>
      <c r="NSL53" s="38"/>
      <c r="NSM53" s="38"/>
      <c r="NSN53" s="38"/>
      <c r="NSO53" s="38"/>
      <c r="NSP53" s="38"/>
      <c r="NSQ53" s="38"/>
      <c r="NSR53" s="38"/>
      <c r="NSS53" s="38"/>
      <c r="NST53" s="38"/>
      <c r="NSU53" s="38"/>
      <c r="NSV53" s="38"/>
      <c r="NSW53" s="38"/>
      <c r="NSX53" s="38"/>
      <c r="NSY53" s="38"/>
      <c r="NSZ53" s="38"/>
      <c r="NTA53" s="38"/>
      <c r="NTB53" s="38"/>
      <c r="NTC53" s="38"/>
      <c r="NTD53" s="38"/>
      <c r="NTE53" s="38"/>
      <c r="NTF53" s="38"/>
      <c r="NTG53" s="38"/>
      <c r="NTH53" s="38"/>
      <c r="NTI53" s="38"/>
      <c r="NTJ53" s="38"/>
      <c r="NTK53" s="38"/>
      <c r="NTL53" s="38"/>
      <c r="NTM53" s="38"/>
      <c r="NTN53" s="38"/>
      <c r="NTO53" s="38"/>
      <c r="NTP53" s="38"/>
      <c r="NTQ53" s="38"/>
      <c r="NTR53" s="38"/>
      <c r="NTS53" s="38"/>
      <c r="NTT53" s="38"/>
      <c r="NTU53" s="38"/>
      <c r="NTV53" s="38"/>
      <c r="NTW53" s="38"/>
      <c r="NTX53" s="38"/>
      <c r="NTY53" s="38"/>
      <c r="NTZ53" s="38"/>
      <c r="NUA53" s="38"/>
      <c r="NUB53" s="38"/>
      <c r="NUC53" s="38"/>
      <c r="NUD53" s="38"/>
      <c r="NUE53" s="38"/>
      <c r="NUF53" s="38"/>
      <c r="NUG53" s="38"/>
      <c r="NUH53" s="38"/>
      <c r="NUI53" s="38"/>
      <c r="NUJ53" s="38"/>
      <c r="NUK53" s="38"/>
      <c r="NUL53" s="38"/>
      <c r="NUM53" s="38"/>
      <c r="NUN53" s="38"/>
      <c r="NUO53" s="38"/>
      <c r="NUP53" s="38"/>
      <c r="NUQ53" s="38"/>
      <c r="NUR53" s="38"/>
      <c r="NUS53" s="38"/>
      <c r="NUT53" s="38"/>
      <c r="NUU53" s="38"/>
      <c r="NUV53" s="38"/>
      <c r="NUW53" s="38"/>
      <c r="NUX53" s="38"/>
      <c r="NUY53" s="38"/>
      <c r="NUZ53" s="38"/>
      <c r="NVA53" s="38"/>
      <c r="NVB53" s="38"/>
      <c r="NVC53" s="38"/>
      <c r="NVD53" s="38"/>
      <c r="NVE53" s="38"/>
      <c r="NVF53" s="38"/>
      <c r="NVG53" s="38"/>
      <c r="NVH53" s="38"/>
      <c r="NVI53" s="38"/>
      <c r="NVJ53" s="38"/>
      <c r="NVK53" s="38"/>
      <c r="NVL53" s="38"/>
      <c r="NVM53" s="38"/>
      <c r="NVN53" s="38"/>
      <c r="NVO53" s="38"/>
      <c r="NVP53" s="38"/>
      <c r="NVQ53" s="38"/>
      <c r="NVR53" s="38"/>
      <c r="NVS53" s="38"/>
      <c r="NVT53" s="38"/>
      <c r="NVU53" s="38"/>
      <c r="NVV53" s="38"/>
      <c r="NVW53" s="38"/>
      <c r="NVX53" s="38"/>
      <c r="NVY53" s="38"/>
      <c r="NVZ53" s="38"/>
      <c r="NWA53" s="38"/>
      <c r="NWB53" s="38"/>
      <c r="NWC53" s="38"/>
      <c r="NWD53" s="38"/>
      <c r="NWE53" s="38"/>
      <c r="NWF53" s="38"/>
      <c r="NWG53" s="38"/>
      <c r="NWH53" s="38"/>
      <c r="NWI53" s="38"/>
      <c r="NWJ53" s="38"/>
      <c r="NWK53" s="38"/>
      <c r="NWL53" s="38"/>
      <c r="NWM53" s="38"/>
      <c r="NWN53" s="38"/>
      <c r="NWO53" s="38"/>
      <c r="NWP53" s="38"/>
      <c r="NWQ53" s="38"/>
      <c r="NWR53" s="38"/>
      <c r="NWS53" s="38"/>
      <c r="NWT53" s="38"/>
      <c r="NWU53" s="38"/>
      <c r="NWV53" s="38"/>
      <c r="NWW53" s="38"/>
      <c r="NWX53" s="38"/>
      <c r="NWY53" s="38"/>
      <c r="NWZ53" s="38"/>
      <c r="NXA53" s="38"/>
      <c r="NXB53" s="38"/>
      <c r="NXC53" s="38"/>
      <c r="NXD53" s="38"/>
      <c r="NXE53" s="38"/>
      <c r="NXF53" s="38"/>
      <c r="NXG53" s="38"/>
      <c r="NXH53" s="38"/>
      <c r="NXI53" s="38"/>
      <c r="NXJ53" s="38"/>
      <c r="NXK53" s="38"/>
      <c r="NXL53" s="38"/>
      <c r="NXM53" s="38"/>
      <c r="NXN53" s="38"/>
      <c r="NXO53" s="38"/>
      <c r="NXP53" s="38"/>
      <c r="NXQ53" s="38"/>
      <c r="NXR53" s="38"/>
      <c r="NXS53" s="38"/>
      <c r="NXT53" s="38"/>
      <c r="NXU53" s="38"/>
      <c r="NXV53" s="38"/>
      <c r="NXW53" s="38"/>
      <c r="NXX53" s="38"/>
      <c r="NXY53" s="38"/>
      <c r="NXZ53" s="38"/>
      <c r="NYA53" s="38"/>
      <c r="NYB53" s="38"/>
      <c r="NYC53" s="38"/>
      <c r="NYD53" s="38"/>
      <c r="NYE53" s="38"/>
      <c r="NYF53" s="38"/>
      <c r="NYG53" s="38"/>
      <c r="NYH53" s="38"/>
      <c r="NYI53" s="38"/>
      <c r="NYJ53" s="38"/>
      <c r="NYK53" s="38"/>
      <c r="NYL53" s="38"/>
      <c r="NYM53" s="38"/>
      <c r="NYN53" s="38"/>
      <c r="NYO53" s="38"/>
      <c r="NYP53" s="38"/>
      <c r="NYQ53" s="38"/>
      <c r="NYR53" s="38"/>
      <c r="NYS53" s="38"/>
      <c r="NYT53" s="38"/>
      <c r="NYU53" s="38"/>
      <c r="NYV53" s="38"/>
      <c r="NYW53" s="38"/>
      <c r="NYX53" s="38"/>
      <c r="NYY53" s="38"/>
      <c r="NYZ53" s="38"/>
      <c r="NZA53" s="38"/>
      <c r="NZB53" s="38"/>
      <c r="NZC53" s="38"/>
      <c r="NZD53" s="38"/>
      <c r="NZE53" s="38"/>
      <c r="NZF53" s="38"/>
      <c r="NZG53" s="38"/>
      <c r="NZH53" s="38"/>
      <c r="NZI53" s="38"/>
      <c r="NZJ53" s="38"/>
      <c r="NZK53" s="38"/>
      <c r="NZL53" s="38"/>
      <c r="NZM53" s="38"/>
      <c r="NZN53" s="38"/>
      <c r="NZO53" s="38"/>
      <c r="NZP53" s="38"/>
      <c r="NZQ53" s="38"/>
      <c r="NZR53" s="38"/>
      <c r="NZS53" s="38"/>
      <c r="NZT53" s="38"/>
      <c r="NZU53" s="38"/>
      <c r="NZV53" s="38"/>
      <c r="NZW53" s="38"/>
      <c r="NZX53" s="38"/>
      <c r="NZY53" s="38"/>
      <c r="NZZ53" s="38"/>
      <c r="OAA53" s="38"/>
      <c r="OAB53" s="38"/>
      <c r="OAC53" s="38"/>
      <c r="OAD53" s="38"/>
      <c r="OAE53" s="38"/>
      <c r="OAF53" s="38"/>
      <c r="OAG53" s="38"/>
      <c r="OAH53" s="38"/>
      <c r="OAI53" s="38"/>
      <c r="OAJ53" s="38"/>
      <c r="OAK53" s="38"/>
      <c r="OAL53" s="38"/>
      <c r="OAM53" s="38"/>
      <c r="OAN53" s="38"/>
      <c r="OAO53" s="38"/>
      <c r="OAP53" s="38"/>
      <c r="OAQ53" s="38"/>
      <c r="OAR53" s="38"/>
      <c r="OAS53" s="38"/>
      <c r="OAT53" s="38"/>
      <c r="OAU53" s="38"/>
      <c r="OAV53" s="38"/>
      <c r="OAW53" s="38"/>
      <c r="OAX53" s="38"/>
      <c r="OAY53" s="38"/>
      <c r="OAZ53" s="38"/>
      <c r="OBA53" s="38"/>
      <c r="OBB53" s="38"/>
      <c r="OBC53" s="38"/>
      <c r="OBD53" s="38"/>
      <c r="OBE53" s="38"/>
      <c r="OBF53" s="38"/>
      <c r="OBG53" s="38"/>
      <c r="OBH53" s="38"/>
      <c r="OBI53" s="38"/>
      <c r="OBJ53" s="38"/>
      <c r="OBK53" s="38"/>
      <c r="OBL53" s="38"/>
      <c r="OBM53" s="38"/>
      <c r="OBN53" s="38"/>
      <c r="OBO53" s="38"/>
      <c r="OBP53" s="38"/>
      <c r="OBQ53" s="38"/>
      <c r="OBR53" s="38"/>
      <c r="OBS53" s="38"/>
      <c r="OBT53" s="38"/>
      <c r="OBU53" s="38"/>
      <c r="OBV53" s="38"/>
      <c r="OBW53" s="38"/>
      <c r="OBX53" s="38"/>
      <c r="OBY53" s="38"/>
      <c r="OBZ53" s="38"/>
      <c r="OCA53" s="38"/>
      <c r="OCB53" s="38"/>
      <c r="OCC53" s="38"/>
      <c r="OCD53" s="38"/>
      <c r="OCE53" s="38"/>
      <c r="OCF53" s="38"/>
      <c r="OCG53" s="38"/>
      <c r="OCH53" s="38"/>
      <c r="OCI53" s="38"/>
      <c r="OCJ53" s="38"/>
      <c r="OCK53" s="38"/>
      <c r="OCL53" s="38"/>
      <c r="OCM53" s="38"/>
      <c r="OCN53" s="38"/>
      <c r="OCO53" s="38"/>
      <c r="OCP53" s="38"/>
      <c r="OCQ53" s="38"/>
      <c r="OCR53" s="38"/>
      <c r="OCS53" s="38"/>
      <c r="OCT53" s="38"/>
      <c r="OCU53" s="38"/>
      <c r="OCV53" s="38"/>
      <c r="OCW53" s="38"/>
      <c r="OCX53" s="38"/>
      <c r="OCY53" s="38"/>
      <c r="OCZ53" s="38"/>
      <c r="ODA53" s="38"/>
      <c r="ODB53" s="38"/>
      <c r="ODC53" s="38"/>
      <c r="ODD53" s="38"/>
      <c r="ODE53" s="38"/>
      <c r="ODF53" s="38"/>
      <c r="ODG53" s="38"/>
      <c r="ODH53" s="38"/>
      <c r="ODI53" s="38"/>
      <c r="ODJ53" s="38"/>
      <c r="ODK53" s="38"/>
      <c r="ODL53" s="38"/>
      <c r="ODM53" s="38"/>
      <c r="ODN53" s="38"/>
      <c r="ODO53" s="38"/>
      <c r="ODP53" s="38"/>
      <c r="ODQ53" s="38"/>
      <c r="ODR53" s="38"/>
      <c r="ODS53" s="38"/>
      <c r="ODT53" s="38"/>
      <c r="ODU53" s="38"/>
      <c r="ODV53" s="38"/>
      <c r="ODW53" s="38"/>
      <c r="ODX53" s="38"/>
      <c r="ODY53" s="38"/>
      <c r="ODZ53" s="38"/>
      <c r="OEA53" s="38"/>
      <c r="OEB53" s="38"/>
      <c r="OEC53" s="38"/>
      <c r="OED53" s="38"/>
      <c r="OEE53" s="38"/>
      <c r="OEF53" s="38"/>
      <c r="OEG53" s="38"/>
      <c r="OEH53" s="38"/>
      <c r="OEI53" s="38"/>
      <c r="OEJ53" s="38"/>
      <c r="OEK53" s="38"/>
      <c r="OEL53" s="38"/>
      <c r="OEM53" s="38"/>
      <c r="OEN53" s="38"/>
      <c r="OEO53" s="38"/>
      <c r="OEP53" s="38"/>
      <c r="OEQ53" s="38"/>
      <c r="OER53" s="38"/>
      <c r="OES53" s="38"/>
      <c r="OET53" s="38"/>
      <c r="OEU53" s="38"/>
      <c r="OEV53" s="38"/>
      <c r="OEW53" s="38"/>
      <c r="OEX53" s="38"/>
      <c r="OEY53" s="38"/>
      <c r="OEZ53" s="38"/>
      <c r="OFA53" s="38"/>
      <c r="OFB53" s="38"/>
      <c r="OFC53" s="38"/>
      <c r="OFD53" s="38"/>
      <c r="OFE53" s="38"/>
      <c r="OFF53" s="38"/>
      <c r="OFG53" s="38"/>
      <c r="OFH53" s="38"/>
      <c r="OFI53" s="38"/>
      <c r="OFJ53" s="38"/>
      <c r="OFK53" s="38"/>
      <c r="OFL53" s="38"/>
      <c r="OFM53" s="38"/>
      <c r="OFN53" s="38"/>
      <c r="OFO53" s="38"/>
      <c r="OFP53" s="38"/>
      <c r="OFQ53" s="38"/>
      <c r="OFR53" s="38"/>
      <c r="OFS53" s="38"/>
      <c r="OFT53" s="38"/>
      <c r="OFU53" s="38"/>
      <c r="OFV53" s="38"/>
      <c r="OFW53" s="38"/>
      <c r="OFX53" s="38"/>
      <c r="OFY53" s="38"/>
      <c r="OFZ53" s="38"/>
      <c r="OGA53" s="38"/>
      <c r="OGB53" s="38"/>
      <c r="OGC53" s="38"/>
      <c r="OGD53" s="38"/>
      <c r="OGE53" s="38"/>
      <c r="OGF53" s="38"/>
      <c r="OGG53" s="38"/>
      <c r="OGH53" s="38"/>
      <c r="OGI53" s="38"/>
      <c r="OGJ53" s="38"/>
      <c r="OGK53" s="38"/>
      <c r="OGL53" s="38"/>
      <c r="OGM53" s="38"/>
      <c r="OGN53" s="38"/>
      <c r="OGO53" s="38"/>
      <c r="OGP53" s="38"/>
      <c r="OGQ53" s="38"/>
      <c r="OGR53" s="38"/>
      <c r="OGS53" s="38"/>
      <c r="OGT53" s="38"/>
      <c r="OGU53" s="38"/>
      <c r="OGV53" s="38"/>
      <c r="OGW53" s="38"/>
      <c r="OGX53" s="38"/>
      <c r="OGY53" s="38"/>
      <c r="OGZ53" s="38"/>
      <c r="OHA53" s="38"/>
      <c r="OHB53" s="38"/>
      <c r="OHC53" s="38"/>
      <c r="OHD53" s="38"/>
      <c r="OHE53" s="38"/>
      <c r="OHF53" s="38"/>
      <c r="OHG53" s="38"/>
      <c r="OHH53" s="38"/>
      <c r="OHI53" s="38"/>
      <c r="OHJ53" s="38"/>
      <c r="OHK53" s="38"/>
      <c r="OHL53" s="38"/>
      <c r="OHM53" s="38"/>
      <c r="OHN53" s="38"/>
      <c r="OHO53" s="38"/>
      <c r="OHP53" s="38"/>
      <c r="OHQ53" s="38"/>
      <c r="OHR53" s="38"/>
      <c r="OHS53" s="38"/>
      <c r="OHT53" s="38"/>
      <c r="OHU53" s="38"/>
      <c r="OHV53" s="38"/>
      <c r="OHW53" s="38"/>
      <c r="OHX53" s="38"/>
      <c r="OHY53" s="38"/>
      <c r="OHZ53" s="38"/>
      <c r="OIA53" s="38"/>
      <c r="OIB53" s="38"/>
      <c r="OIC53" s="38"/>
      <c r="OID53" s="38"/>
      <c r="OIE53" s="38"/>
      <c r="OIF53" s="38"/>
      <c r="OIG53" s="38"/>
      <c r="OIH53" s="38"/>
      <c r="OII53" s="38"/>
      <c r="OIJ53" s="38"/>
      <c r="OIK53" s="38"/>
      <c r="OIL53" s="38"/>
      <c r="OIM53" s="38"/>
      <c r="OIN53" s="38"/>
      <c r="OIO53" s="38"/>
      <c r="OIP53" s="38"/>
      <c r="OIQ53" s="38"/>
      <c r="OIR53" s="38"/>
      <c r="OIS53" s="38"/>
      <c r="OIT53" s="38"/>
      <c r="OIU53" s="38"/>
      <c r="OIV53" s="38"/>
      <c r="OIW53" s="38"/>
      <c r="OIX53" s="38"/>
      <c r="OIY53" s="38"/>
      <c r="OIZ53" s="38"/>
      <c r="OJA53" s="38"/>
      <c r="OJB53" s="38"/>
      <c r="OJC53" s="38"/>
      <c r="OJD53" s="38"/>
      <c r="OJE53" s="38"/>
      <c r="OJF53" s="38"/>
      <c r="OJG53" s="38"/>
      <c r="OJH53" s="38"/>
      <c r="OJI53" s="38"/>
      <c r="OJJ53" s="38"/>
      <c r="OJK53" s="38"/>
      <c r="OJL53" s="38"/>
      <c r="OJM53" s="38"/>
      <c r="OJN53" s="38"/>
      <c r="OJO53" s="38"/>
      <c r="OJP53" s="38"/>
      <c r="OJQ53" s="38"/>
      <c r="OJR53" s="38"/>
      <c r="OJS53" s="38"/>
      <c r="OJT53" s="38"/>
      <c r="OJU53" s="38"/>
      <c r="OJV53" s="38"/>
      <c r="OJW53" s="38"/>
      <c r="OJX53" s="38"/>
      <c r="OJY53" s="38"/>
      <c r="OJZ53" s="38"/>
      <c r="OKA53" s="38"/>
      <c r="OKB53" s="38"/>
      <c r="OKC53" s="38"/>
      <c r="OKD53" s="38"/>
      <c r="OKE53" s="38"/>
      <c r="OKF53" s="38"/>
      <c r="OKG53" s="38"/>
      <c r="OKH53" s="38"/>
      <c r="OKI53" s="38"/>
      <c r="OKJ53" s="38"/>
      <c r="OKK53" s="38"/>
      <c r="OKL53" s="38"/>
      <c r="OKM53" s="38"/>
      <c r="OKN53" s="38"/>
      <c r="OKO53" s="38"/>
      <c r="OKP53" s="38"/>
      <c r="OKQ53" s="38"/>
      <c r="OKR53" s="38"/>
      <c r="OKS53" s="38"/>
      <c r="OKT53" s="38"/>
      <c r="OKU53" s="38"/>
      <c r="OKV53" s="38"/>
      <c r="OKW53" s="38"/>
      <c r="OKX53" s="38"/>
      <c r="OKY53" s="38"/>
      <c r="OKZ53" s="38"/>
      <c r="OLA53" s="38"/>
      <c r="OLB53" s="38"/>
      <c r="OLC53" s="38"/>
      <c r="OLD53" s="38"/>
      <c r="OLE53" s="38"/>
      <c r="OLF53" s="38"/>
      <c r="OLG53" s="38"/>
      <c r="OLH53" s="38"/>
      <c r="OLI53" s="38"/>
      <c r="OLJ53" s="38"/>
      <c r="OLK53" s="38"/>
      <c r="OLL53" s="38"/>
      <c r="OLM53" s="38"/>
      <c r="OLN53" s="38"/>
      <c r="OLO53" s="38"/>
      <c r="OLP53" s="38"/>
      <c r="OLQ53" s="38"/>
      <c r="OLR53" s="38"/>
      <c r="OLS53" s="38"/>
      <c r="OLT53" s="38"/>
      <c r="OLU53" s="38"/>
      <c r="OLV53" s="38"/>
      <c r="OLW53" s="38"/>
      <c r="OLX53" s="38"/>
      <c r="OLY53" s="38"/>
      <c r="OLZ53" s="38"/>
      <c r="OMA53" s="38"/>
      <c r="OMB53" s="38"/>
      <c r="OMC53" s="38"/>
      <c r="OMD53" s="38"/>
      <c r="OME53" s="38"/>
      <c r="OMF53" s="38"/>
      <c r="OMG53" s="38"/>
      <c r="OMH53" s="38"/>
      <c r="OMI53" s="38"/>
      <c r="OMJ53" s="38"/>
      <c r="OMK53" s="38"/>
      <c r="OML53" s="38"/>
      <c r="OMM53" s="38"/>
      <c r="OMN53" s="38"/>
      <c r="OMO53" s="38"/>
      <c r="OMP53" s="38"/>
      <c r="OMQ53" s="38"/>
      <c r="OMR53" s="38"/>
      <c r="OMS53" s="38"/>
      <c r="OMT53" s="38"/>
      <c r="OMU53" s="38"/>
      <c r="OMV53" s="38"/>
      <c r="OMW53" s="38"/>
      <c r="OMX53" s="38"/>
      <c r="OMY53" s="38"/>
      <c r="OMZ53" s="38"/>
      <c r="ONA53" s="38"/>
      <c r="ONB53" s="38"/>
      <c r="ONC53" s="38"/>
      <c r="OND53" s="38"/>
      <c r="ONE53" s="38"/>
      <c r="ONF53" s="38"/>
      <c r="ONG53" s="38"/>
      <c r="ONH53" s="38"/>
      <c r="ONI53" s="38"/>
      <c r="ONJ53" s="38"/>
      <c r="ONK53" s="38"/>
      <c r="ONL53" s="38"/>
      <c r="ONM53" s="38"/>
      <c r="ONN53" s="38"/>
      <c r="ONO53" s="38"/>
      <c r="ONP53" s="38"/>
      <c r="ONQ53" s="38"/>
      <c r="ONR53" s="38"/>
      <c r="ONS53" s="38"/>
      <c r="ONT53" s="38"/>
      <c r="ONU53" s="38"/>
      <c r="ONV53" s="38"/>
      <c r="ONW53" s="38"/>
      <c r="ONX53" s="38"/>
      <c r="ONY53" s="38"/>
      <c r="ONZ53" s="38"/>
      <c r="OOA53" s="38"/>
      <c r="OOB53" s="38"/>
      <c r="OOC53" s="38"/>
      <c r="OOD53" s="38"/>
      <c r="OOE53" s="38"/>
      <c r="OOF53" s="38"/>
      <c r="OOG53" s="38"/>
      <c r="OOH53" s="38"/>
      <c r="OOI53" s="38"/>
      <c r="OOJ53" s="38"/>
      <c r="OOK53" s="38"/>
      <c r="OOL53" s="38"/>
      <c r="OOM53" s="38"/>
      <c r="OON53" s="38"/>
      <c r="OOO53" s="38"/>
      <c r="OOP53" s="38"/>
      <c r="OOQ53" s="38"/>
      <c r="OOR53" s="38"/>
      <c r="OOS53" s="38"/>
      <c r="OOT53" s="38"/>
      <c r="OOU53" s="38"/>
      <c r="OOV53" s="38"/>
      <c r="OOW53" s="38"/>
      <c r="OOX53" s="38"/>
      <c r="OOY53" s="38"/>
      <c r="OOZ53" s="38"/>
      <c r="OPA53" s="38"/>
      <c r="OPB53" s="38"/>
      <c r="OPC53" s="38"/>
      <c r="OPD53" s="38"/>
      <c r="OPE53" s="38"/>
      <c r="OPF53" s="38"/>
      <c r="OPG53" s="38"/>
      <c r="OPH53" s="38"/>
      <c r="OPI53" s="38"/>
      <c r="OPJ53" s="38"/>
      <c r="OPK53" s="38"/>
      <c r="OPL53" s="38"/>
      <c r="OPM53" s="38"/>
      <c r="OPN53" s="38"/>
      <c r="OPO53" s="38"/>
      <c r="OPP53" s="38"/>
      <c r="OPQ53" s="38"/>
      <c r="OPR53" s="38"/>
      <c r="OPS53" s="38"/>
      <c r="OPT53" s="38"/>
      <c r="OPU53" s="38"/>
      <c r="OPV53" s="38"/>
      <c r="OPW53" s="38"/>
      <c r="OPX53" s="38"/>
      <c r="OPY53" s="38"/>
      <c r="OPZ53" s="38"/>
      <c r="OQA53" s="38"/>
      <c r="OQB53" s="38"/>
      <c r="OQC53" s="38"/>
      <c r="OQD53" s="38"/>
      <c r="OQE53" s="38"/>
      <c r="OQF53" s="38"/>
      <c r="OQG53" s="38"/>
      <c r="OQH53" s="38"/>
      <c r="OQI53" s="38"/>
      <c r="OQJ53" s="38"/>
      <c r="OQK53" s="38"/>
      <c r="OQL53" s="38"/>
      <c r="OQM53" s="38"/>
      <c r="OQN53" s="38"/>
      <c r="OQO53" s="38"/>
      <c r="OQP53" s="38"/>
      <c r="OQQ53" s="38"/>
      <c r="OQR53" s="38"/>
      <c r="OQS53" s="38"/>
      <c r="OQT53" s="38"/>
      <c r="OQU53" s="38"/>
      <c r="OQV53" s="38"/>
      <c r="OQW53" s="38"/>
      <c r="OQX53" s="38"/>
      <c r="OQY53" s="38"/>
      <c r="OQZ53" s="38"/>
      <c r="ORA53" s="38"/>
      <c r="ORB53" s="38"/>
      <c r="ORC53" s="38"/>
      <c r="ORD53" s="38"/>
      <c r="ORE53" s="38"/>
      <c r="ORF53" s="38"/>
      <c r="ORG53" s="38"/>
      <c r="ORH53" s="38"/>
      <c r="ORI53" s="38"/>
      <c r="ORJ53" s="38"/>
      <c r="ORK53" s="38"/>
      <c r="ORL53" s="38"/>
      <c r="ORM53" s="38"/>
      <c r="ORN53" s="38"/>
      <c r="ORO53" s="38"/>
      <c r="ORP53" s="38"/>
      <c r="ORQ53" s="38"/>
      <c r="ORR53" s="38"/>
      <c r="ORS53" s="38"/>
      <c r="ORT53" s="38"/>
      <c r="ORU53" s="38"/>
      <c r="ORV53" s="38"/>
      <c r="ORW53" s="38"/>
      <c r="ORX53" s="38"/>
      <c r="ORY53" s="38"/>
      <c r="ORZ53" s="38"/>
      <c r="OSA53" s="38"/>
      <c r="OSB53" s="38"/>
      <c r="OSC53" s="38"/>
      <c r="OSD53" s="38"/>
      <c r="OSE53" s="38"/>
      <c r="OSF53" s="38"/>
      <c r="OSG53" s="38"/>
      <c r="OSH53" s="38"/>
      <c r="OSI53" s="38"/>
      <c r="OSJ53" s="38"/>
      <c r="OSK53" s="38"/>
      <c r="OSL53" s="38"/>
      <c r="OSM53" s="38"/>
      <c r="OSN53" s="38"/>
      <c r="OSO53" s="38"/>
      <c r="OSP53" s="38"/>
      <c r="OSQ53" s="38"/>
      <c r="OSR53" s="38"/>
      <c r="OSS53" s="38"/>
      <c r="OST53" s="38"/>
      <c r="OSU53" s="38"/>
      <c r="OSV53" s="38"/>
      <c r="OSW53" s="38"/>
      <c r="OSX53" s="38"/>
      <c r="OSY53" s="38"/>
      <c r="OSZ53" s="38"/>
      <c r="OTA53" s="38"/>
      <c r="OTB53" s="38"/>
      <c r="OTC53" s="38"/>
      <c r="OTD53" s="38"/>
      <c r="OTE53" s="38"/>
      <c r="OTF53" s="38"/>
      <c r="OTG53" s="38"/>
      <c r="OTH53" s="38"/>
      <c r="OTI53" s="38"/>
      <c r="OTJ53" s="38"/>
      <c r="OTK53" s="38"/>
      <c r="OTL53" s="38"/>
      <c r="OTM53" s="38"/>
      <c r="OTN53" s="38"/>
      <c r="OTO53" s="38"/>
      <c r="OTP53" s="38"/>
      <c r="OTQ53" s="38"/>
      <c r="OTR53" s="38"/>
      <c r="OTS53" s="38"/>
      <c r="OTT53" s="38"/>
      <c r="OTU53" s="38"/>
      <c r="OTV53" s="38"/>
      <c r="OTW53" s="38"/>
      <c r="OTX53" s="38"/>
      <c r="OTY53" s="38"/>
      <c r="OTZ53" s="38"/>
      <c r="OUA53" s="38"/>
      <c r="OUB53" s="38"/>
      <c r="OUC53" s="38"/>
      <c r="OUD53" s="38"/>
      <c r="OUE53" s="38"/>
      <c r="OUF53" s="38"/>
      <c r="OUG53" s="38"/>
      <c r="OUH53" s="38"/>
      <c r="OUI53" s="38"/>
      <c r="OUJ53" s="38"/>
      <c r="OUK53" s="38"/>
      <c r="OUL53" s="38"/>
      <c r="OUM53" s="38"/>
      <c r="OUN53" s="38"/>
      <c r="OUO53" s="38"/>
      <c r="OUP53" s="38"/>
      <c r="OUQ53" s="38"/>
      <c r="OUR53" s="38"/>
      <c r="OUS53" s="38"/>
      <c r="OUT53" s="38"/>
      <c r="OUU53" s="38"/>
      <c r="OUV53" s="38"/>
      <c r="OUW53" s="38"/>
      <c r="OUX53" s="38"/>
      <c r="OUY53" s="38"/>
      <c r="OUZ53" s="38"/>
      <c r="OVA53" s="38"/>
      <c r="OVB53" s="38"/>
      <c r="OVC53" s="38"/>
      <c r="OVD53" s="38"/>
      <c r="OVE53" s="38"/>
      <c r="OVF53" s="38"/>
      <c r="OVG53" s="38"/>
      <c r="OVH53" s="38"/>
      <c r="OVI53" s="38"/>
      <c r="OVJ53" s="38"/>
      <c r="OVK53" s="38"/>
      <c r="OVL53" s="38"/>
      <c r="OVM53" s="38"/>
      <c r="OVN53" s="38"/>
      <c r="OVO53" s="38"/>
      <c r="OVP53" s="38"/>
      <c r="OVQ53" s="38"/>
      <c r="OVR53" s="38"/>
      <c r="OVS53" s="38"/>
      <c r="OVT53" s="38"/>
      <c r="OVU53" s="38"/>
      <c r="OVV53" s="38"/>
      <c r="OVW53" s="38"/>
      <c r="OVX53" s="38"/>
      <c r="OVY53" s="38"/>
      <c r="OVZ53" s="38"/>
      <c r="OWA53" s="38"/>
      <c r="OWB53" s="38"/>
      <c r="OWC53" s="38"/>
      <c r="OWD53" s="38"/>
      <c r="OWE53" s="38"/>
      <c r="OWF53" s="38"/>
      <c r="OWG53" s="38"/>
      <c r="OWH53" s="38"/>
      <c r="OWI53" s="38"/>
      <c r="OWJ53" s="38"/>
      <c r="OWK53" s="38"/>
      <c r="OWL53" s="38"/>
      <c r="OWM53" s="38"/>
      <c r="OWN53" s="38"/>
      <c r="OWO53" s="38"/>
      <c r="OWP53" s="38"/>
      <c r="OWQ53" s="38"/>
      <c r="OWR53" s="38"/>
      <c r="OWS53" s="38"/>
      <c r="OWT53" s="38"/>
      <c r="OWU53" s="38"/>
      <c r="OWV53" s="38"/>
      <c r="OWW53" s="38"/>
      <c r="OWX53" s="38"/>
      <c r="OWY53" s="38"/>
      <c r="OWZ53" s="38"/>
      <c r="OXA53" s="38"/>
      <c r="OXB53" s="38"/>
      <c r="OXC53" s="38"/>
      <c r="OXD53" s="38"/>
      <c r="OXE53" s="38"/>
      <c r="OXF53" s="38"/>
      <c r="OXG53" s="38"/>
      <c r="OXH53" s="38"/>
      <c r="OXI53" s="38"/>
      <c r="OXJ53" s="38"/>
      <c r="OXK53" s="38"/>
      <c r="OXL53" s="38"/>
      <c r="OXM53" s="38"/>
      <c r="OXN53" s="38"/>
      <c r="OXO53" s="38"/>
      <c r="OXP53" s="38"/>
      <c r="OXQ53" s="38"/>
      <c r="OXR53" s="38"/>
      <c r="OXS53" s="38"/>
      <c r="OXT53" s="38"/>
      <c r="OXU53" s="38"/>
      <c r="OXV53" s="38"/>
      <c r="OXW53" s="38"/>
      <c r="OXX53" s="38"/>
      <c r="OXY53" s="38"/>
      <c r="OXZ53" s="38"/>
      <c r="OYA53" s="38"/>
      <c r="OYB53" s="38"/>
      <c r="OYC53" s="38"/>
      <c r="OYD53" s="38"/>
      <c r="OYE53" s="38"/>
      <c r="OYF53" s="38"/>
      <c r="OYG53" s="38"/>
      <c r="OYH53" s="38"/>
      <c r="OYI53" s="38"/>
      <c r="OYJ53" s="38"/>
      <c r="OYK53" s="38"/>
      <c r="OYL53" s="38"/>
      <c r="OYM53" s="38"/>
      <c r="OYN53" s="38"/>
      <c r="OYO53" s="38"/>
      <c r="OYP53" s="38"/>
      <c r="OYQ53" s="38"/>
      <c r="OYR53" s="38"/>
      <c r="OYS53" s="38"/>
      <c r="OYT53" s="38"/>
      <c r="OYU53" s="38"/>
      <c r="OYV53" s="38"/>
      <c r="OYW53" s="38"/>
      <c r="OYX53" s="38"/>
      <c r="OYY53" s="38"/>
      <c r="OYZ53" s="38"/>
      <c r="OZA53" s="38"/>
      <c r="OZB53" s="38"/>
      <c r="OZC53" s="38"/>
      <c r="OZD53" s="38"/>
      <c r="OZE53" s="38"/>
      <c r="OZF53" s="38"/>
      <c r="OZG53" s="38"/>
      <c r="OZH53" s="38"/>
      <c r="OZI53" s="38"/>
      <c r="OZJ53" s="38"/>
      <c r="OZK53" s="38"/>
      <c r="OZL53" s="38"/>
      <c r="OZM53" s="38"/>
      <c r="OZN53" s="38"/>
      <c r="OZO53" s="38"/>
      <c r="OZP53" s="38"/>
      <c r="OZQ53" s="38"/>
      <c r="OZR53" s="38"/>
      <c r="OZS53" s="38"/>
      <c r="OZT53" s="38"/>
      <c r="OZU53" s="38"/>
      <c r="OZV53" s="38"/>
      <c r="OZW53" s="38"/>
      <c r="OZX53" s="38"/>
      <c r="OZY53" s="38"/>
      <c r="OZZ53" s="38"/>
      <c r="PAA53" s="38"/>
      <c r="PAB53" s="38"/>
      <c r="PAC53" s="38"/>
      <c r="PAD53" s="38"/>
      <c r="PAE53" s="38"/>
      <c r="PAF53" s="38"/>
      <c r="PAG53" s="38"/>
      <c r="PAH53" s="38"/>
      <c r="PAI53" s="38"/>
      <c r="PAJ53" s="38"/>
      <c r="PAK53" s="38"/>
      <c r="PAL53" s="38"/>
      <c r="PAM53" s="38"/>
      <c r="PAN53" s="38"/>
      <c r="PAO53" s="38"/>
      <c r="PAP53" s="38"/>
      <c r="PAQ53" s="38"/>
      <c r="PAR53" s="38"/>
      <c r="PAS53" s="38"/>
      <c r="PAT53" s="38"/>
      <c r="PAU53" s="38"/>
      <c r="PAV53" s="38"/>
      <c r="PAW53" s="38"/>
      <c r="PAX53" s="38"/>
      <c r="PAY53" s="38"/>
      <c r="PAZ53" s="38"/>
      <c r="PBA53" s="38"/>
      <c r="PBB53" s="38"/>
      <c r="PBC53" s="38"/>
      <c r="PBD53" s="38"/>
      <c r="PBE53" s="38"/>
      <c r="PBF53" s="38"/>
      <c r="PBG53" s="38"/>
      <c r="PBH53" s="38"/>
      <c r="PBI53" s="38"/>
      <c r="PBJ53" s="38"/>
      <c r="PBK53" s="38"/>
      <c r="PBL53" s="38"/>
      <c r="PBM53" s="38"/>
      <c r="PBN53" s="38"/>
      <c r="PBO53" s="38"/>
      <c r="PBP53" s="38"/>
      <c r="PBQ53" s="38"/>
      <c r="PBR53" s="38"/>
      <c r="PBS53" s="38"/>
      <c r="PBT53" s="38"/>
      <c r="PBU53" s="38"/>
      <c r="PBV53" s="38"/>
      <c r="PBW53" s="38"/>
      <c r="PBX53" s="38"/>
      <c r="PBY53" s="38"/>
      <c r="PBZ53" s="38"/>
      <c r="PCA53" s="38"/>
      <c r="PCB53" s="38"/>
      <c r="PCC53" s="38"/>
      <c r="PCD53" s="38"/>
      <c r="PCE53" s="38"/>
      <c r="PCF53" s="38"/>
      <c r="PCG53" s="38"/>
      <c r="PCH53" s="38"/>
      <c r="PCI53" s="38"/>
      <c r="PCJ53" s="38"/>
      <c r="PCK53" s="38"/>
      <c r="PCL53" s="38"/>
      <c r="PCM53" s="38"/>
      <c r="PCN53" s="38"/>
      <c r="PCO53" s="38"/>
      <c r="PCP53" s="38"/>
      <c r="PCQ53" s="38"/>
      <c r="PCR53" s="38"/>
      <c r="PCS53" s="38"/>
      <c r="PCT53" s="38"/>
      <c r="PCU53" s="38"/>
      <c r="PCV53" s="38"/>
      <c r="PCW53" s="38"/>
      <c r="PCX53" s="38"/>
      <c r="PCY53" s="38"/>
      <c r="PCZ53" s="38"/>
      <c r="PDA53" s="38"/>
      <c r="PDB53" s="38"/>
      <c r="PDC53" s="38"/>
      <c r="PDD53" s="38"/>
      <c r="PDE53" s="38"/>
      <c r="PDF53" s="38"/>
      <c r="PDG53" s="38"/>
      <c r="PDH53" s="38"/>
      <c r="PDI53" s="38"/>
      <c r="PDJ53" s="38"/>
      <c r="PDK53" s="38"/>
      <c r="PDL53" s="38"/>
      <c r="PDM53" s="38"/>
      <c r="PDN53" s="38"/>
      <c r="PDO53" s="38"/>
      <c r="PDP53" s="38"/>
      <c r="PDQ53" s="38"/>
      <c r="PDR53" s="38"/>
      <c r="PDS53" s="38"/>
      <c r="PDT53" s="38"/>
      <c r="PDU53" s="38"/>
      <c r="PDV53" s="38"/>
      <c r="PDW53" s="38"/>
      <c r="PDX53" s="38"/>
      <c r="PDY53" s="38"/>
      <c r="PDZ53" s="38"/>
      <c r="PEA53" s="38"/>
      <c r="PEB53" s="38"/>
      <c r="PEC53" s="38"/>
      <c r="PED53" s="38"/>
      <c r="PEE53" s="38"/>
      <c r="PEF53" s="38"/>
      <c r="PEG53" s="38"/>
      <c r="PEH53" s="38"/>
      <c r="PEI53" s="38"/>
      <c r="PEJ53" s="38"/>
      <c r="PEK53" s="38"/>
      <c r="PEL53" s="38"/>
      <c r="PEM53" s="38"/>
      <c r="PEN53" s="38"/>
      <c r="PEO53" s="38"/>
      <c r="PEP53" s="38"/>
      <c r="PEQ53" s="38"/>
      <c r="PER53" s="38"/>
      <c r="PES53" s="38"/>
      <c r="PET53" s="38"/>
      <c r="PEU53" s="38"/>
      <c r="PEV53" s="38"/>
      <c r="PEW53" s="38"/>
      <c r="PEX53" s="38"/>
      <c r="PEY53" s="38"/>
      <c r="PEZ53" s="38"/>
      <c r="PFA53" s="38"/>
      <c r="PFB53" s="38"/>
      <c r="PFC53" s="38"/>
      <c r="PFD53" s="38"/>
      <c r="PFE53" s="38"/>
      <c r="PFF53" s="38"/>
      <c r="PFG53" s="38"/>
      <c r="PFH53" s="38"/>
      <c r="PFI53" s="38"/>
      <c r="PFJ53" s="38"/>
      <c r="PFK53" s="38"/>
      <c r="PFL53" s="38"/>
      <c r="PFM53" s="38"/>
      <c r="PFN53" s="38"/>
      <c r="PFO53" s="38"/>
      <c r="PFP53" s="38"/>
      <c r="PFQ53" s="38"/>
      <c r="PFR53" s="38"/>
      <c r="PFS53" s="38"/>
      <c r="PFT53" s="38"/>
      <c r="PFU53" s="38"/>
      <c r="PFV53" s="38"/>
      <c r="PFW53" s="38"/>
      <c r="PFX53" s="38"/>
      <c r="PFY53" s="38"/>
      <c r="PFZ53" s="38"/>
      <c r="PGA53" s="38"/>
      <c r="PGB53" s="38"/>
      <c r="PGC53" s="38"/>
      <c r="PGD53" s="38"/>
      <c r="PGE53" s="38"/>
      <c r="PGF53" s="38"/>
      <c r="PGG53" s="38"/>
      <c r="PGH53" s="38"/>
      <c r="PGI53" s="38"/>
      <c r="PGJ53" s="38"/>
      <c r="PGK53" s="38"/>
      <c r="PGL53" s="38"/>
      <c r="PGM53" s="38"/>
      <c r="PGN53" s="38"/>
      <c r="PGO53" s="38"/>
      <c r="PGP53" s="38"/>
      <c r="PGQ53" s="38"/>
      <c r="PGR53" s="38"/>
      <c r="PGS53" s="38"/>
      <c r="PGT53" s="38"/>
      <c r="PGU53" s="38"/>
      <c r="PGV53" s="38"/>
      <c r="PGW53" s="38"/>
      <c r="PGX53" s="38"/>
      <c r="PGY53" s="38"/>
      <c r="PGZ53" s="38"/>
      <c r="PHA53" s="38"/>
      <c r="PHB53" s="38"/>
      <c r="PHC53" s="38"/>
      <c r="PHD53" s="38"/>
      <c r="PHE53" s="38"/>
      <c r="PHF53" s="38"/>
      <c r="PHG53" s="38"/>
      <c r="PHH53" s="38"/>
      <c r="PHI53" s="38"/>
      <c r="PHJ53" s="38"/>
      <c r="PHK53" s="38"/>
      <c r="PHL53" s="38"/>
      <c r="PHM53" s="38"/>
      <c r="PHN53" s="38"/>
      <c r="PHO53" s="38"/>
      <c r="PHP53" s="38"/>
      <c r="PHQ53" s="38"/>
      <c r="PHR53" s="38"/>
      <c r="PHS53" s="38"/>
      <c r="PHT53" s="38"/>
      <c r="PHU53" s="38"/>
      <c r="PHV53" s="38"/>
      <c r="PHW53" s="38"/>
      <c r="PHX53" s="38"/>
      <c r="PHY53" s="38"/>
      <c r="PHZ53" s="38"/>
      <c r="PIA53" s="38"/>
      <c r="PIB53" s="38"/>
      <c r="PIC53" s="38"/>
      <c r="PID53" s="38"/>
      <c r="PIE53" s="38"/>
      <c r="PIF53" s="38"/>
      <c r="PIG53" s="38"/>
      <c r="PIH53" s="38"/>
      <c r="PII53" s="38"/>
      <c r="PIJ53" s="38"/>
      <c r="PIK53" s="38"/>
      <c r="PIL53" s="38"/>
      <c r="PIM53" s="38"/>
      <c r="PIN53" s="38"/>
      <c r="PIO53" s="38"/>
      <c r="PIP53" s="38"/>
      <c r="PIQ53" s="38"/>
      <c r="PIR53" s="38"/>
      <c r="PIS53" s="38"/>
      <c r="PIT53" s="38"/>
      <c r="PIU53" s="38"/>
      <c r="PIV53" s="38"/>
      <c r="PIW53" s="38"/>
      <c r="PIX53" s="38"/>
      <c r="PIY53" s="38"/>
      <c r="PIZ53" s="38"/>
      <c r="PJA53" s="38"/>
      <c r="PJB53" s="38"/>
      <c r="PJC53" s="38"/>
      <c r="PJD53" s="38"/>
      <c r="PJE53" s="38"/>
      <c r="PJF53" s="38"/>
      <c r="PJG53" s="38"/>
      <c r="PJH53" s="38"/>
      <c r="PJI53" s="38"/>
      <c r="PJJ53" s="38"/>
      <c r="PJK53" s="38"/>
      <c r="PJL53" s="38"/>
      <c r="PJM53" s="38"/>
      <c r="PJN53" s="38"/>
      <c r="PJO53" s="38"/>
      <c r="PJP53" s="38"/>
      <c r="PJQ53" s="38"/>
      <c r="PJR53" s="38"/>
      <c r="PJS53" s="38"/>
      <c r="PJT53" s="38"/>
      <c r="PJU53" s="38"/>
      <c r="PJV53" s="38"/>
      <c r="PJW53" s="38"/>
      <c r="PJX53" s="38"/>
      <c r="PJY53" s="38"/>
      <c r="PJZ53" s="38"/>
      <c r="PKA53" s="38"/>
      <c r="PKB53" s="38"/>
      <c r="PKC53" s="38"/>
      <c r="PKD53" s="38"/>
      <c r="PKE53" s="38"/>
      <c r="PKF53" s="38"/>
      <c r="PKG53" s="38"/>
      <c r="PKH53" s="38"/>
      <c r="PKI53" s="38"/>
      <c r="PKJ53" s="38"/>
      <c r="PKK53" s="38"/>
      <c r="PKL53" s="38"/>
      <c r="PKM53" s="38"/>
      <c r="PKN53" s="38"/>
      <c r="PKO53" s="38"/>
      <c r="PKP53" s="38"/>
      <c r="PKQ53" s="38"/>
      <c r="PKR53" s="38"/>
      <c r="PKS53" s="38"/>
      <c r="PKT53" s="38"/>
      <c r="PKU53" s="38"/>
      <c r="PKV53" s="38"/>
      <c r="PKW53" s="38"/>
      <c r="PKX53" s="38"/>
      <c r="PKY53" s="38"/>
      <c r="PKZ53" s="38"/>
      <c r="PLA53" s="38"/>
      <c r="PLB53" s="38"/>
      <c r="PLC53" s="38"/>
      <c r="PLD53" s="38"/>
      <c r="PLE53" s="38"/>
      <c r="PLF53" s="38"/>
      <c r="PLG53" s="38"/>
      <c r="PLH53" s="38"/>
      <c r="PLI53" s="38"/>
      <c r="PLJ53" s="38"/>
      <c r="PLK53" s="38"/>
      <c r="PLL53" s="38"/>
      <c r="PLM53" s="38"/>
      <c r="PLN53" s="38"/>
      <c r="PLO53" s="38"/>
      <c r="PLP53" s="38"/>
      <c r="PLQ53" s="38"/>
      <c r="PLR53" s="38"/>
      <c r="PLS53" s="38"/>
      <c r="PLT53" s="38"/>
      <c r="PLU53" s="38"/>
      <c r="PLV53" s="38"/>
      <c r="PLW53" s="38"/>
      <c r="PLX53" s="38"/>
      <c r="PLY53" s="38"/>
      <c r="PLZ53" s="38"/>
      <c r="PMA53" s="38"/>
      <c r="PMB53" s="38"/>
      <c r="PMC53" s="38"/>
      <c r="PMD53" s="38"/>
      <c r="PME53" s="38"/>
      <c r="PMF53" s="38"/>
      <c r="PMG53" s="38"/>
      <c r="PMH53" s="38"/>
      <c r="PMI53" s="38"/>
      <c r="PMJ53" s="38"/>
      <c r="PMK53" s="38"/>
      <c r="PML53" s="38"/>
      <c r="PMM53" s="38"/>
      <c r="PMN53" s="38"/>
      <c r="PMO53" s="38"/>
      <c r="PMP53" s="38"/>
      <c r="PMQ53" s="38"/>
      <c r="PMR53" s="38"/>
      <c r="PMS53" s="38"/>
      <c r="PMT53" s="38"/>
      <c r="PMU53" s="38"/>
      <c r="PMV53" s="38"/>
      <c r="PMW53" s="38"/>
      <c r="PMX53" s="38"/>
      <c r="PMY53" s="38"/>
      <c r="PMZ53" s="38"/>
      <c r="PNA53" s="38"/>
      <c r="PNB53" s="38"/>
      <c r="PNC53" s="38"/>
      <c r="PND53" s="38"/>
      <c r="PNE53" s="38"/>
      <c r="PNF53" s="38"/>
      <c r="PNG53" s="38"/>
      <c r="PNH53" s="38"/>
      <c r="PNI53" s="38"/>
      <c r="PNJ53" s="38"/>
      <c r="PNK53" s="38"/>
      <c r="PNL53" s="38"/>
      <c r="PNM53" s="38"/>
      <c r="PNN53" s="38"/>
      <c r="PNO53" s="38"/>
      <c r="PNP53" s="38"/>
      <c r="PNQ53" s="38"/>
      <c r="PNR53" s="38"/>
      <c r="PNS53" s="38"/>
      <c r="PNT53" s="38"/>
      <c r="PNU53" s="38"/>
      <c r="PNV53" s="38"/>
      <c r="PNW53" s="38"/>
      <c r="PNX53" s="38"/>
      <c r="PNY53" s="38"/>
      <c r="PNZ53" s="38"/>
      <c r="POA53" s="38"/>
      <c r="POB53" s="38"/>
      <c r="POC53" s="38"/>
      <c r="POD53" s="38"/>
      <c r="POE53" s="38"/>
      <c r="POF53" s="38"/>
      <c r="POG53" s="38"/>
      <c r="POH53" s="38"/>
      <c r="POI53" s="38"/>
      <c r="POJ53" s="38"/>
      <c r="POK53" s="38"/>
      <c r="POL53" s="38"/>
      <c r="POM53" s="38"/>
      <c r="PON53" s="38"/>
      <c r="POO53" s="38"/>
      <c r="POP53" s="38"/>
      <c r="POQ53" s="38"/>
      <c r="POR53" s="38"/>
      <c r="POS53" s="38"/>
      <c r="POT53" s="38"/>
      <c r="POU53" s="38"/>
      <c r="POV53" s="38"/>
      <c r="POW53" s="38"/>
      <c r="POX53" s="38"/>
      <c r="POY53" s="38"/>
      <c r="POZ53" s="38"/>
      <c r="PPA53" s="38"/>
      <c r="PPB53" s="38"/>
      <c r="PPC53" s="38"/>
      <c r="PPD53" s="38"/>
      <c r="PPE53" s="38"/>
      <c r="PPF53" s="38"/>
      <c r="PPG53" s="38"/>
      <c r="PPH53" s="38"/>
      <c r="PPI53" s="38"/>
      <c r="PPJ53" s="38"/>
      <c r="PPK53" s="38"/>
      <c r="PPL53" s="38"/>
      <c r="PPM53" s="38"/>
      <c r="PPN53" s="38"/>
      <c r="PPO53" s="38"/>
      <c r="PPP53" s="38"/>
      <c r="PPQ53" s="38"/>
      <c r="PPR53" s="38"/>
      <c r="PPS53" s="38"/>
      <c r="PPT53" s="38"/>
      <c r="PPU53" s="38"/>
      <c r="PPV53" s="38"/>
      <c r="PPW53" s="38"/>
      <c r="PPX53" s="38"/>
      <c r="PPY53" s="38"/>
      <c r="PPZ53" s="38"/>
      <c r="PQA53" s="38"/>
      <c r="PQB53" s="38"/>
      <c r="PQC53" s="38"/>
      <c r="PQD53" s="38"/>
      <c r="PQE53" s="38"/>
      <c r="PQF53" s="38"/>
      <c r="PQG53" s="38"/>
      <c r="PQH53" s="38"/>
      <c r="PQI53" s="38"/>
      <c r="PQJ53" s="38"/>
      <c r="PQK53" s="38"/>
      <c r="PQL53" s="38"/>
      <c r="PQM53" s="38"/>
      <c r="PQN53" s="38"/>
      <c r="PQO53" s="38"/>
      <c r="PQP53" s="38"/>
      <c r="PQQ53" s="38"/>
      <c r="PQR53" s="38"/>
      <c r="PQS53" s="38"/>
      <c r="PQT53" s="38"/>
      <c r="PQU53" s="38"/>
      <c r="PQV53" s="38"/>
      <c r="PQW53" s="38"/>
      <c r="PQX53" s="38"/>
      <c r="PQY53" s="38"/>
      <c r="PQZ53" s="38"/>
      <c r="PRA53" s="38"/>
      <c r="PRB53" s="38"/>
      <c r="PRC53" s="38"/>
      <c r="PRD53" s="38"/>
      <c r="PRE53" s="38"/>
      <c r="PRF53" s="38"/>
      <c r="PRG53" s="38"/>
      <c r="PRH53" s="38"/>
      <c r="PRI53" s="38"/>
      <c r="PRJ53" s="38"/>
      <c r="PRK53" s="38"/>
      <c r="PRL53" s="38"/>
      <c r="PRM53" s="38"/>
      <c r="PRN53" s="38"/>
      <c r="PRO53" s="38"/>
      <c r="PRP53" s="38"/>
      <c r="PRQ53" s="38"/>
      <c r="PRR53" s="38"/>
      <c r="PRS53" s="38"/>
      <c r="PRT53" s="38"/>
      <c r="PRU53" s="38"/>
      <c r="PRV53" s="38"/>
      <c r="PRW53" s="38"/>
      <c r="PRX53" s="38"/>
      <c r="PRY53" s="38"/>
      <c r="PRZ53" s="38"/>
      <c r="PSA53" s="38"/>
      <c r="PSB53" s="38"/>
      <c r="PSC53" s="38"/>
      <c r="PSD53" s="38"/>
      <c r="PSE53" s="38"/>
      <c r="PSF53" s="38"/>
      <c r="PSG53" s="38"/>
      <c r="PSH53" s="38"/>
      <c r="PSI53" s="38"/>
      <c r="PSJ53" s="38"/>
      <c r="PSK53" s="38"/>
      <c r="PSL53" s="38"/>
      <c r="PSM53" s="38"/>
      <c r="PSN53" s="38"/>
      <c r="PSO53" s="38"/>
      <c r="PSP53" s="38"/>
      <c r="PSQ53" s="38"/>
      <c r="PSR53" s="38"/>
      <c r="PSS53" s="38"/>
      <c r="PST53" s="38"/>
      <c r="PSU53" s="38"/>
      <c r="PSV53" s="38"/>
      <c r="PSW53" s="38"/>
      <c r="PSX53" s="38"/>
      <c r="PSY53" s="38"/>
      <c r="PSZ53" s="38"/>
      <c r="PTA53" s="38"/>
      <c r="PTB53" s="38"/>
      <c r="PTC53" s="38"/>
      <c r="PTD53" s="38"/>
      <c r="PTE53" s="38"/>
      <c r="PTF53" s="38"/>
      <c r="PTG53" s="38"/>
      <c r="PTH53" s="38"/>
      <c r="PTI53" s="38"/>
      <c r="PTJ53" s="38"/>
      <c r="PTK53" s="38"/>
      <c r="PTL53" s="38"/>
      <c r="PTM53" s="38"/>
      <c r="PTN53" s="38"/>
      <c r="PTO53" s="38"/>
      <c r="PTP53" s="38"/>
      <c r="PTQ53" s="38"/>
      <c r="PTR53" s="38"/>
      <c r="PTS53" s="38"/>
      <c r="PTT53" s="38"/>
      <c r="PTU53" s="38"/>
      <c r="PTV53" s="38"/>
      <c r="PTW53" s="38"/>
      <c r="PTX53" s="38"/>
      <c r="PTY53" s="38"/>
      <c r="PTZ53" s="38"/>
      <c r="PUA53" s="38"/>
      <c r="PUB53" s="38"/>
      <c r="PUC53" s="38"/>
      <c r="PUD53" s="38"/>
      <c r="PUE53" s="38"/>
      <c r="PUF53" s="38"/>
      <c r="PUG53" s="38"/>
      <c r="PUH53" s="38"/>
      <c r="PUI53" s="38"/>
      <c r="PUJ53" s="38"/>
      <c r="PUK53" s="38"/>
      <c r="PUL53" s="38"/>
      <c r="PUM53" s="38"/>
      <c r="PUN53" s="38"/>
      <c r="PUO53" s="38"/>
      <c r="PUP53" s="38"/>
      <c r="PUQ53" s="38"/>
      <c r="PUR53" s="38"/>
      <c r="PUS53" s="38"/>
      <c r="PUT53" s="38"/>
      <c r="PUU53" s="38"/>
      <c r="PUV53" s="38"/>
      <c r="PUW53" s="38"/>
      <c r="PUX53" s="38"/>
      <c r="PUY53" s="38"/>
      <c r="PUZ53" s="38"/>
      <c r="PVA53" s="38"/>
      <c r="PVB53" s="38"/>
      <c r="PVC53" s="38"/>
      <c r="PVD53" s="38"/>
      <c r="PVE53" s="38"/>
      <c r="PVF53" s="38"/>
      <c r="PVG53" s="38"/>
      <c r="PVH53" s="38"/>
      <c r="PVI53" s="38"/>
      <c r="PVJ53" s="38"/>
      <c r="PVK53" s="38"/>
      <c r="PVL53" s="38"/>
      <c r="PVM53" s="38"/>
      <c r="PVN53" s="38"/>
      <c r="PVO53" s="38"/>
      <c r="PVP53" s="38"/>
      <c r="PVQ53" s="38"/>
      <c r="PVR53" s="38"/>
      <c r="PVS53" s="38"/>
      <c r="PVT53" s="38"/>
      <c r="PVU53" s="38"/>
      <c r="PVV53" s="38"/>
      <c r="PVW53" s="38"/>
      <c r="PVX53" s="38"/>
      <c r="PVY53" s="38"/>
      <c r="PVZ53" s="38"/>
      <c r="PWA53" s="38"/>
      <c r="PWB53" s="38"/>
      <c r="PWC53" s="38"/>
      <c r="PWD53" s="38"/>
      <c r="PWE53" s="38"/>
      <c r="PWF53" s="38"/>
      <c r="PWG53" s="38"/>
      <c r="PWH53" s="38"/>
      <c r="PWI53" s="38"/>
      <c r="PWJ53" s="38"/>
      <c r="PWK53" s="38"/>
      <c r="PWL53" s="38"/>
      <c r="PWM53" s="38"/>
      <c r="PWN53" s="38"/>
      <c r="PWO53" s="38"/>
      <c r="PWP53" s="38"/>
      <c r="PWQ53" s="38"/>
      <c r="PWR53" s="38"/>
      <c r="PWS53" s="38"/>
      <c r="PWT53" s="38"/>
      <c r="PWU53" s="38"/>
      <c r="PWV53" s="38"/>
      <c r="PWW53" s="38"/>
      <c r="PWX53" s="38"/>
      <c r="PWY53" s="38"/>
      <c r="PWZ53" s="38"/>
      <c r="PXA53" s="38"/>
      <c r="PXB53" s="38"/>
      <c r="PXC53" s="38"/>
      <c r="PXD53" s="38"/>
      <c r="PXE53" s="38"/>
      <c r="PXF53" s="38"/>
      <c r="PXG53" s="38"/>
      <c r="PXH53" s="38"/>
      <c r="PXI53" s="38"/>
      <c r="PXJ53" s="38"/>
      <c r="PXK53" s="38"/>
      <c r="PXL53" s="38"/>
      <c r="PXM53" s="38"/>
      <c r="PXN53" s="38"/>
      <c r="PXO53" s="38"/>
      <c r="PXP53" s="38"/>
      <c r="PXQ53" s="38"/>
      <c r="PXR53" s="38"/>
      <c r="PXS53" s="38"/>
      <c r="PXT53" s="38"/>
      <c r="PXU53" s="38"/>
      <c r="PXV53" s="38"/>
      <c r="PXW53" s="38"/>
      <c r="PXX53" s="38"/>
      <c r="PXY53" s="38"/>
      <c r="PXZ53" s="38"/>
      <c r="PYA53" s="38"/>
      <c r="PYB53" s="38"/>
      <c r="PYC53" s="38"/>
      <c r="PYD53" s="38"/>
      <c r="PYE53" s="38"/>
      <c r="PYF53" s="38"/>
      <c r="PYG53" s="38"/>
      <c r="PYH53" s="38"/>
      <c r="PYI53" s="38"/>
      <c r="PYJ53" s="38"/>
      <c r="PYK53" s="38"/>
      <c r="PYL53" s="38"/>
      <c r="PYM53" s="38"/>
      <c r="PYN53" s="38"/>
      <c r="PYO53" s="38"/>
      <c r="PYP53" s="38"/>
      <c r="PYQ53" s="38"/>
      <c r="PYR53" s="38"/>
      <c r="PYS53" s="38"/>
      <c r="PYT53" s="38"/>
      <c r="PYU53" s="38"/>
      <c r="PYV53" s="38"/>
      <c r="PYW53" s="38"/>
      <c r="PYX53" s="38"/>
      <c r="PYY53" s="38"/>
      <c r="PYZ53" s="38"/>
      <c r="PZA53" s="38"/>
      <c r="PZB53" s="38"/>
      <c r="PZC53" s="38"/>
      <c r="PZD53" s="38"/>
      <c r="PZE53" s="38"/>
      <c r="PZF53" s="38"/>
      <c r="PZG53" s="38"/>
      <c r="PZH53" s="38"/>
      <c r="PZI53" s="38"/>
      <c r="PZJ53" s="38"/>
      <c r="PZK53" s="38"/>
      <c r="PZL53" s="38"/>
      <c r="PZM53" s="38"/>
      <c r="PZN53" s="38"/>
      <c r="PZO53" s="38"/>
      <c r="PZP53" s="38"/>
      <c r="PZQ53" s="38"/>
      <c r="PZR53" s="38"/>
      <c r="PZS53" s="38"/>
      <c r="PZT53" s="38"/>
      <c r="PZU53" s="38"/>
      <c r="PZV53" s="38"/>
      <c r="PZW53" s="38"/>
      <c r="PZX53" s="38"/>
      <c r="PZY53" s="38"/>
      <c r="PZZ53" s="38"/>
      <c r="QAA53" s="38"/>
      <c r="QAB53" s="38"/>
      <c r="QAC53" s="38"/>
      <c r="QAD53" s="38"/>
      <c r="QAE53" s="38"/>
      <c r="QAF53" s="38"/>
      <c r="QAG53" s="38"/>
      <c r="QAH53" s="38"/>
      <c r="QAI53" s="38"/>
      <c r="QAJ53" s="38"/>
      <c r="QAK53" s="38"/>
      <c r="QAL53" s="38"/>
      <c r="QAM53" s="38"/>
      <c r="QAN53" s="38"/>
      <c r="QAO53" s="38"/>
      <c r="QAP53" s="38"/>
      <c r="QAQ53" s="38"/>
      <c r="QAR53" s="38"/>
      <c r="QAS53" s="38"/>
      <c r="QAT53" s="38"/>
      <c r="QAU53" s="38"/>
      <c r="QAV53" s="38"/>
      <c r="QAW53" s="38"/>
      <c r="QAX53" s="38"/>
      <c r="QAY53" s="38"/>
      <c r="QAZ53" s="38"/>
      <c r="QBA53" s="38"/>
      <c r="QBB53" s="38"/>
      <c r="QBC53" s="38"/>
      <c r="QBD53" s="38"/>
      <c r="QBE53" s="38"/>
      <c r="QBF53" s="38"/>
      <c r="QBG53" s="38"/>
      <c r="QBH53" s="38"/>
      <c r="QBI53" s="38"/>
      <c r="QBJ53" s="38"/>
      <c r="QBK53" s="38"/>
      <c r="QBL53" s="38"/>
      <c r="QBM53" s="38"/>
      <c r="QBN53" s="38"/>
      <c r="QBO53" s="38"/>
      <c r="QBP53" s="38"/>
      <c r="QBQ53" s="38"/>
      <c r="QBR53" s="38"/>
      <c r="QBS53" s="38"/>
      <c r="QBT53" s="38"/>
      <c r="QBU53" s="38"/>
      <c r="QBV53" s="38"/>
      <c r="QBW53" s="38"/>
      <c r="QBX53" s="38"/>
      <c r="QBY53" s="38"/>
      <c r="QBZ53" s="38"/>
      <c r="QCA53" s="38"/>
      <c r="QCB53" s="38"/>
      <c r="QCC53" s="38"/>
      <c r="QCD53" s="38"/>
      <c r="QCE53" s="38"/>
      <c r="QCF53" s="38"/>
      <c r="QCG53" s="38"/>
      <c r="QCH53" s="38"/>
      <c r="QCI53" s="38"/>
      <c r="QCJ53" s="38"/>
      <c r="QCK53" s="38"/>
      <c r="QCL53" s="38"/>
      <c r="QCM53" s="38"/>
      <c r="QCN53" s="38"/>
      <c r="QCO53" s="38"/>
      <c r="QCP53" s="38"/>
      <c r="QCQ53" s="38"/>
      <c r="QCR53" s="38"/>
      <c r="QCS53" s="38"/>
      <c r="QCT53" s="38"/>
      <c r="QCU53" s="38"/>
      <c r="QCV53" s="38"/>
      <c r="QCW53" s="38"/>
      <c r="QCX53" s="38"/>
      <c r="QCY53" s="38"/>
      <c r="QCZ53" s="38"/>
      <c r="QDA53" s="38"/>
      <c r="QDB53" s="38"/>
      <c r="QDC53" s="38"/>
      <c r="QDD53" s="38"/>
      <c r="QDE53" s="38"/>
      <c r="QDF53" s="38"/>
      <c r="QDG53" s="38"/>
      <c r="QDH53" s="38"/>
      <c r="QDI53" s="38"/>
      <c r="QDJ53" s="38"/>
      <c r="QDK53" s="38"/>
      <c r="QDL53" s="38"/>
      <c r="QDM53" s="38"/>
      <c r="QDN53" s="38"/>
      <c r="QDO53" s="38"/>
      <c r="QDP53" s="38"/>
      <c r="QDQ53" s="38"/>
      <c r="QDR53" s="38"/>
      <c r="QDS53" s="38"/>
      <c r="QDT53" s="38"/>
      <c r="QDU53" s="38"/>
      <c r="QDV53" s="38"/>
      <c r="QDW53" s="38"/>
      <c r="QDX53" s="38"/>
      <c r="QDY53" s="38"/>
      <c r="QDZ53" s="38"/>
      <c r="QEA53" s="38"/>
      <c r="QEB53" s="38"/>
      <c r="QEC53" s="38"/>
      <c r="QED53" s="38"/>
      <c r="QEE53" s="38"/>
      <c r="QEF53" s="38"/>
      <c r="QEG53" s="38"/>
      <c r="QEH53" s="38"/>
      <c r="QEI53" s="38"/>
      <c r="QEJ53" s="38"/>
      <c r="QEK53" s="38"/>
      <c r="QEL53" s="38"/>
      <c r="QEM53" s="38"/>
      <c r="QEN53" s="38"/>
      <c r="QEO53" s="38"/>
      <c r="QEP53" s="38"/>
      <c r="QEQ53" s="38"/>
      <c r="QER53" s="38"/>
      <c r="QES53" s="38"/>
      <c r="QET53" s="38"/>
      <c r="QEU53" s="38"/>
      <c r="QEV53" s="38"/>
      <c r="QEW53" s="38"/>
      <c r="QEX53" s="38"/>
      <c r="QEY53" s="38"/>
      <c r="QEZ53" s="38"/>
      <c r="QFA53" s="38"/>
      <c r="QFB53" s="38"/>
      <c r="QFC53" s="38"/>
      <c r="QFD53" s="38"/>
      <c r="QFE53" s="38"/>
      <c r="QFF53" s="38"/>
      <c r="QFG53" s="38"/>
      <c r="QFH53" s="38"/>
      <c r="QFI53" s="38"/>
      <c r="QFJ53" s="38"/>
      <c r="QFK53" s="38"/>
      <c r="QFL53" s="38"/>
      <c r="QFM53" s="38"/>
      <c r="QFN53" s="38"/>
      <c r="QFO53" s="38"/>
      <c r="QFP53" s="38"/>
      <c r="QFQ53" s="38"/>
      <c r="QFR53" s="38"/>
      <c r="QFS53" s="38"/>
      <c r="QFT53" s="38"/>
      <c r="QFU53" s="38"/>
      <c r="QFV53" s="38"/>
      <c r="QFW53" s="38"/>
      <c r="QFX53" s="38"/>
      <c r="QFY53" s="38"/>
      <c r="QFZ53" s="38"/>
      <c r="QGA53" s="38"/>
      <c r="QGB53" s="38"/>
      <c r="QGC53" s="38"/>
      <c r="QGD53" s="38"/>
      <c r="QGE53" s="38"/>
      <c r="QGF53" s="38"/>
      <c r="QGG53" s="38"/>
      <c r="QGH53" s="38"/>
      <c r="QGI53" s="38"/>
      <c r="QGJ53" s="38"/>
      <c r="QGK53" s="38"/>
      <c r="QGL53" s="38"/>
      <c r="QGM53" s="38"/>
      <c r="QGN53" s="38"/>
      <c r="QGO53" s="38"/>
      <c r="QGP53" s="38"/>
      <c r="QGQ53" s="38"/>
      <c r="QGR53" s="38"/>
      <c r="QGS53" s="38"/>
      <c r="QGT53" s="38"/>
      <c r="QGU53" s="38"/>
      <c r="QGV53" s="38"/>
      <c r="QGW53" s="38"/>
      <c r="QGX53" s="38"/>
      <c r="QGY53" s="38"/>
      <c r="QGZ53" s="38"/>
      <c r="QHA53" s="38"/>
      <c r="QHB53" s="38"/>
      <c r="QHC53" s="38"/>
      <c r="QHD53" s="38"/>
      <c r="QHE53" s="38"/>
      <c r="QHF53" s="38"/>
      <c r="QHG53" s="38"/>
      <c r="QHH53" s="38"/>
      <c r="QHI53" s="38"/>
      <c r="QHJ53" s="38"/>
      <c r="QHK53" s="38"/>
      <c r="QHL53" s="38"/>
      <c r="QHM53" s="38"/>
      <c r="QHN53" s="38"/>
      <c r="QHO53" s="38"/>
      <c r="QHP53" s="38"/>
      <c r="QHQ53" s="38"/>
      <c r="QHR53" s="38"/>
      <c r="QHS53" s="38"/>
      <c r="QHT53" s="38"/>
      <c r="QHU53" s="38"/>
      <c r="QHV53" s="38"/>
      <c r="QHW53" s="38"/>
      <c r="QHX53" s="38"/>
      <c r="QHY53" s="38"/>
      <c r="QHZ53" s="38"/>
      <c r="QIA53" s="38"/>
      <c r="QIB53" s="38"/>
      <c r="QIC53" s="38"/>
      <c r="QID53" s="38"/>
      <c r="QIE53" s="38"/>
      <c r="QIF53" s="38"/>
      <c r="QIG53" s="38"/>
      <c r="QIH53" s="38"/>
      <c r="QII53" s="38"/>
      <c r="QIJ53" s="38"/>
      <c r="QIK53" s="38"/>
      <c r="QIL53" s="38"/>
      <c r="QIM53" s="38"/>
      <c r="QIN53" s="38"/>
      <c r="QIO53" s="38"/>
      <c r="QIP53" s="38"/>
      <c r="QIQ53" s="38"/>
      <c r="QIR53" s="38"/>
      <c r="QIS53" s="38"/>
      <c r="QIT53" s="38"/>
      <c r="QIU53" s="38"/>
      <c r="QIV53" s="38"/>
      <c r="QIW53" s="38"/>
      <c r="QIX53" s="38"/>
      <c r="QIY53" s="38"/>
      <c r="QIZ53" s="38"/>
      <c r="QJA53" s="38"/>
      <c r="QJB53" s="38"/>
      <c r="QJC53" s="38"/>
      <c r="QJD53" s="38"/>
      <c r="QJE53" s="38"/>
      <c r="QJF53" s="38"/>
      <c r="QJG53" s="38"/>
      <c r="QJH53" s="38"/>
      <c r="QJI53" s="38"/>
      <c r="QJJ53" s="38"/>
      <c r="QJK53" s="38"/>
      <c r="QJL53" s="38"/>
      <c r="QJM53" s="38"/>
      <c r="QJN53" s="38"/>
      <c r="QJO53" s="38"/>
      <c r="QJP53" s="38"/>
      <c r="QJQ53" s="38"/>
      <c r="QJR53" s="38"/>
      <c r="QJS53" s="38"/>
      <c r="QJT53" s="38"/>
      <c r="QJU53" s="38"/>
      <c r="QJV53" s="38"/>
      <c r="QJW53" s="38"/>
      <c r="QJX53" s="38"/>
      <c r="QJY53" s="38"/>
      <c r="QJZ53" s="38"/>
      <c r="QKA53" s="38"/>
      <c r="QKB53" s="38"/>
      <c r="QKC53" s="38"/>
      <c r="QKD53" s="38"/>
      <c r="QKE53" s="38"/>
      <c r="QKF53" s="38"/>
      <c r="QKG53" s="38"/>
      <c r="QKH53" s="38"/>
      <c r="QKI53" s="38"/>
      <c r="QKJ53" s="38"/>
      <c r="QKK53" s="38"/>
      <c r="QKL53" s="38"/>
      <c r="QKM53" s="38"/>
      <c r="QKN53" s="38"/>
      <c r="QKO53" s="38"/>
      <c r="QKP53" s="38"/>
      <c r="QKQ53" s="38"/>
      <c r="QKR53" s="38"/>
      <c r="QKS53" s="38"/>
      <c r="QKT53" s="38"/>
      <c r="QKU53" s="38"/>
      <c r="QKV53" s="38"/>
      <c r="QKW53" s="38"/>
      <c r="QKX53" s="38"/>
      <c r="QKY53" s="38"/>
      <c r="QKZ53" s="38"/>
      <c r="QLA53" s="38"/>
      <c r="QLB53" s="38"/>
      <c r="QLC53" s="38"/>
      <c r="QLD53" s="38"/>
      <c r="QLE53" s="38"/>
      <c r="QLF53" s="38"/>
      <c r="QLG53" s="38"/>
      <c r="QLH53" s="38"/>
      <c r="QLI53" s="38"/>
      <c r="QLJ53" s="38"/>
      <c r="QLK53" s="38"/>
      <c r="QLL53" s="38"/>
      <c r="QLM53" s="38"/>
      <c r="QLN53" s="38"/>
      <c r="QLO53" s="38"/>
      <c r="QLP53" s="38"/>
      <c r="QLQ53" s="38"/>
      <c r="QLR53" s="38"/>
      <c r="QLS53" s="38"/>
      <c r="QLT53" s="38"/>
      <c r="QLU53" s="38"/>
      <c r="QLV53" s="38"/>
      <c r="QLW53" s="38"/>
      <c r="QLX53" s="38"/>
      <c r="QLY53" s="38"/>
      <c r="QLZ53" s="38"/>
      <c r="QMA53" s="38"/>
      <c r="QMB53" s="38"/>
      <c r="QMC53" s="38"/>
      <c r="QMD53" s="38"/>
      <c r="QME53" s="38"/>
      <c r="QMF53" s="38"/>
      <c r="QMG53" s="38"/>
      <c r="QMH53" s="38"/>
      <c r="QMI53" s="38"/>
      <c r="QMJ53" s="38"/>
      <c r="QMK53" s="38"/>
      <c r="QML53" s="38"/>
      <c r="QMM53" s="38"/>
      <c r="QMN53" s="38"/>
      <c r="QMO53" s="38"/>
      <c r="QMP53" s="38"/>
      <c r="QMQ53" s="38"/>
      <c r="QMR53" s="38"/>
      <c r="QMS53" s="38"/>
      <c r="QMT53" s="38"/>
      <c r="QMU53" s="38"/>
      <c r="QMV53" s="38"/>
      <c r="QMW53" s="38"/>
      <c r="QMX53" s="38"/>
      <c r="QMY53" s="38"/>
      <c r="QMZ53" s="38"/>
      <c r="QNA53" s="38"/>
      <c r="QNB53" s="38"/>
      <c r="QNC53" s="38"/>
      <c r="QND53" s="38"/>
      <c r="QNE53" s="38"/>
      <c r="QNF53" s="38"/>
      <c r="QNG53" s="38"/>
      <c r="QNH53" s="38"/>
      <c r="QNI53" s="38"/>
      <c r="QNJ53" s="38"/>
      <c r="QNK53" s="38"/>
      <c r="QNL53" s="38"/>
      <c r="QNM53" s="38"/>
      <c r="QNN53" s="38"/>
      <c r="QNO53" s="38"/>
      <c r="QNP53" s="38"/>
      <c r="QNQ53" s="38"/>
      <c r="QNR53" s="38"/>
      <c r="QNS53" s="38"/>
      <c r="QNT53" s="38"/>
      <c r="QNU53" s="38"/>
      <c r="QNV53" s="38"/>
      <c r="QNW53" s="38"/>
      <c r="QNX53" s="38"/>
      <c r="QNY53" s="38"/>
      <c r="QNZ53" s="38"/>
      <c r="QOA53" s="38"/>
      <c r="QOB53" s="38"/>
      <c r="QOC53" s="38"/>
      <c r="QOD53" s="38"/>
      <c r="QOE53" s="38"/>
      <c r="QOF53" s="38"/>
      <c r="QOG53" s="38"/>
      <c r="QOH53" s="38"/>
      <c r="QOI53" s="38"/>
      <c r="QOJ53" s="38"/>
      <c r="QOK53" s="38"/>
      <c r="QOL53" s="38"/>
      <c r="QOM53" s="38"/>
      <c r="QON53" s="38"/>
      <c r="QOO53" s="38"/>
      <c r="QOP53" s="38"/>
      <c r="QOQ53" s="38"/>
      <c r="QOR53" s="38"/>
      <c r="QOS53" s="38"/>
      <c r="QOT53" s="38"/>
      <c r="QOU53" s="38"/>
      <c r="QOV53" s="38"/>
      <c r="QOW53" s="38"/>
      <c r="QOX53" s="38"/>
      <c r="QOY53" s="38"/>
      <c r="QOZ53" s="38"/>
      <c r="QPA53" s="38"/>
      <c r="QPB53" s="38"/>
      <c r="QPC53" s="38"/>
      <c r="QPD53" s="38"/>
      <c r="QPE53" s="38"/>
      <c r="QPF53" s="38"/>
      <c r="QPG53" s="38"/>
      <c r="QPH53" s="38"/>
      <c r="QPI53" s="38"/>
      <c r="QPJ53" s="38"/>
      <c r="QPK53" s="38"/>
      <c r="QPL53" s="38"/>
      <c r="QPM53" s="38"/>
      <c r="QPN53" s="38"/>
      <c r="QPO53" s="38"/>
      <c r="QPP53" s="38"/>
      <c r="QPQ53" s="38"/>
      <c r="QPR53" s="38"/>
      <c r="QPS53" s="38"/>
      <c r="QPT53" s="38"/>
      <c r="QPU53" s="38"/>
      <c r="QPV53" s="38"/>
      <c r="QPW53" s="38"/>
      <c r="QPX53" s="38"/>
      <c r="QPY53" s="38"/>
      <c r="QPZ53" s="38"/>
      <c r="QQA53" s="38"/>
      <c r="QQB53" s="38"/>
      <c r="QQC53" s="38"/>
      <c r="QQD53" s="38"/>
      <c r="QQE53" s="38"/>
      <c r="QQF53" s="38"/>
      <c r="QQG53" s="38"/>
      <c r="QQH53" s="38"/>
      <c r="QQI53" s="38"/>
      <c r="QQJ53" s="38"/>
      <c r="QQK53" s="38"/>
      <c r="QQL53" s="38"/>
      <c r="QQM53" s="38"/>
      <c r="QQN53" s="38"/>
      <c r="QQO53" s="38"/>
      <c r="QQP53" s="38"/>
      <c r="QQQ53" s="38"/>
      <c r="QQR53" s="38"/>
      <c r="QQS53" s="38"/>
      <c r="QQT53" s="38"/>
      <c r="QQU53" s="38"/>
      <c r="QQV53" s="38"/>
      <c r="QQW53" s="38"/>
      <c r="QQX53" s="38"/>
      <c r="QQY53" s="38"/>
      <c r="QQZ53" s="38"/>
      <c r="QRA53" s="38"/>
      <c r="QRB53" s="38"/>
      <c r="QRC53" s="38"/>
      <c r="QRD53" s="38"/>
      <c r="QRE53" s="38"/>
      <c r="QRF53" s="38"/>
      <c r="QRG53" s="38"/>
      <c r="QRH53" s="38"/>
      <c r="QRI53" s="38"/>
      <c r="QRJ53" s="38"/>
      <c r="QRK53" s="38"/>
      <c r="QRL53" s="38"/>
      <c r="QRM53" s="38"/>
      <c r="QRN53" s="38"/>
      <c r="QRO53" s="38"/>
      <c r="QRP53" s="38"/>
      <c r="QRQ53" s="38"/>
      <c r="QRR53" s="38"/>
      <c r="QRS53" s="38"/>
      <c r="QRT53" s="38"/>
      <c r="QRU53" s="38"/>
      <c r="QRV53" s="38"/>
      <c r="QRW53" s="38"/>
      <c r="QRX53" s="38"/>
      <c r="QRY53" s="38"/>
      <c r="QRZ53" s="38"/>
      <c r="QSA53" s="38"/>
      <c r="QSB53" s="38"/>
      <c r="QSC53" s="38"/>
      <c r="QSD53" s="38"/>
      <c r="QSE53" s="38"/>
      <c r="QSF53" s="38"/>
      <c r="QSG53" s="38"/>
      <c r="QSH53" s="38"/>
      <c r="QSI53" s="38"/>
      <c r="QSJ53" s="38"/>
      <c r="QSK53" s="38"/>
      <c r="QSL53" s="38"/>
      <c r="QSM53" s="38"/>
      <c r="QSN53" s="38"/>
      <c r="QSO53" s="38"/>
      <c r="QSP53" s="38"/>
      <c r="QSQ53" s="38"/>
      <c r="QSR53" s="38"/>
      <c r="QSS53" s="38"/>
      <c r="QST53" s="38"/>
      <c r="QSU53" s="38"/>
      <c r="QSV53" s="38"/>
      <c r="QSW53" s="38"/>
      <c r="QSX53" s="38"/>
      <c r="QSY53" s="38"/>
      <c r="QSZ53" s="38"/>
      <c r="QTA53" s="38"/>
      <c r="QTB53" s="38"/>
      <c r="QTC53" s="38"/>
      <c r="QTD53" s="38"/>
      <c r="QTE53" s="38"/>
      <c r="QTF53" s="38"/>
      <c r="QTG53" s="38"/>
      <c r="QTH53" s="38"/>
      <c r="QTI53" s="38"/>
      <c r="QTJ53" s="38"/>
      <c r="QTK53" s="38"/>
      <c r="QTL53" s="38"/>
      <c r="QTM53" s="38"/>
      <c r="QTN53" s="38"/>
      <c r="QTO53" s="38"/>
      <c r="QTP53" s="38"/>
      <c r="QTQ53" s="38"/>
      <c r="QTR53" s="38"/>
      <c r="QTS53" s="38"/>
      <c r="QTT53" s="38"/>
      <c r="QTU53" s="38"/>
      <c r="QTV53" s="38"/>
      <c r="QTW53" s="38"/>
      <c r="QTX53" s="38"/>
      <c r="QTY53" s="38"/>
      <c r="QTZ53" s="38"/>
      <c r="QUA53" s="38"/>
      <c r="QUB53" s="38"/>
      <c r="QUC53" s="38"/>
      <c r="QUD53" s="38"/>
      <c r="QUE53" s="38"/>
      <c r="QUF53" s="38"/>
      <c r="QUG53" s="38"/>
      <c r="QUH53" s="38"/>
      <c r="QUI53" s="38"/>
      <c r="QUJ53" s="38"/>
      <c r="QUK53" s="38"/>
      <c r="QUL53" s="38"/>
      <c r="QUM53" s="38"/>
      <c r="QUN53" s="38"/>
      <c r="QUO53" s="38"/>
      <c r="QUP53" s="38"/>
      <c r="QUQ53" s="38"/>
      <c r="QUR53" s="38"/>
      <c r="QUS53" s="38"/>
      <c r="QUT53" s="38"/>
      <c r="QUU53" s="38"/>
      <c r="QUV53" s="38"/>
      <c r="QUW53" s="38"/>
      <c r="QUX53" s="38"/>
      <c r="QUY53" s="38"/>
      <c r="QUZ53" s="38"/>
      <c r="QVA53" s="38"/>
      <c r="QVB53" s="38"/>
      <c r="QVC53" s="38"/>
      <c r="QVD53" s="38"/>
      <c r="QVE53" s="38"/>
      <c r="QVF53" s="38"/>
      <c r="QVG53" s="38"/>
      <c r="QVH53" s="38"/>
      <c r="QVI53" s="38"/>
      <c r="QVJ53" s="38"/>
      <c r="QVK53" s="38"/>
      <c r="QVL53" s="38"/>
      <c r="QVM53" s="38"/>
      <c r="QVN53" s="38"/>
      <c r="QVO53" s="38"/>
      <c r="QVP53" s="38"/>
      <c r="QVQ53" s="38"/>
      <c r="QVR53" s="38"/>
      <c r="QVS53" s="38"/>
      <c r="QVT53" s="38"/>
      <c r="QVU53" s="38"/>
      <c r="QVV53" s="38"/>
      <c r="QVW53" s="38"/>
      <c r="QVX53" s="38"/>
      <c r="QVY53" s="38"/>
      <c r="QVZ53" s="38"/>
      <c r="QWA53" s="38"/>
      <c r="QWB53" s="38"/>
      <c r="QWC53" s="38"/>
      <c r="QWD53" s="38"/>
      <c r="QWE53" s="38"/>
      <c r="QWF53" s="38"/>
      <c r="QWG53" s="38"/>
      <c r="QWH53" s="38"/>
      <c r="QWI53" s="38"/>
      <c r="QWJ53" s="38"/>
      <c r="QWK53" s="38"/>
      <c r="QWL53" s="38"/>
      <c r="QWM53" s="38"/>
      <c r="QWN53" s="38"/>
      <c r="QWO53" s="38"/>
      <c r="QWP53" s="38"/>
      <c r="QWQ53" s="38"/>
      <c r="QWR53" s="38"/>
      <c r="QWS53" s="38"/>
      <c r="QWT53" s="38"/>
      <c r="QWU53" s="38"/>
      <c r="QWV53" s="38"/>
      <c r="QWW53" s="38"/>
      <c r="QWX53" s="38"/>
      <c r="QWY53" s="38"/>
      <c r="QWZ53" s="38"/>
      <c r="QXA53" s="38"/>
      <c r="QXB53" s="38"/>
      <c r="QXC53" s="38"/>
      <c r="QXD53" s="38"/>
      <c r="QXE53" s="38"/>
      <c r="QXF53" s="38"/>
      <c r="QXG53" s="38"/>
      <c r="QXH53" s="38"/>
      <c r="QXI53" s="38"/>
      <c r="QXJ53" s="38"/>
      <c r="QXK53" s="38"/>
      <c r="QXL53" s="38"/>
      <c r="QXM53" s="38"/>
      <c r="QXN53" s="38"/>
      <c r="QXO53" s="38"/>
      <c r="QXP53" s="38"/>
      <c r="QXQ53" s="38"/>
      <c r="QXR53" s="38"/>
      <c r="QXS53" s="38"/>
      <c r="QXT53" s="38"/>
      <c r="QXU53" s="38"/>
      <c r="QXV53" s="38"/>
      <c r="QXW53" s="38"/>
      <c r="QXX53" s="38"/>
      <c r="QXY53" s="38"/>
      <c r="QXZ53" s="38"/>
      <c r="QYA53" s="38"/>
      <c r="QYB53" s="38"/>
      <c r="QYC53" s="38"/>
      <c r="QYD53" s="38"/>
      <c r="QYE53" s="38"/>
      <c r="QYF53" s="38"/>
      <c r="QYG53" s="38"/>
      <c r="QYH53" s="38"/>
      <c r="QYI53" s="38"/>
      <c r="QYJ53" s="38"/>
      <c r="QYK53" s="38"/>
      <c r="QYL53" s="38"/>
      <c r="QYM53" s="38"/>
      <c r="QYN53" s="38"/>
      <c r="QYO53" s="38"/>
      <c r="QYP53" s="38"/>
      <c r="QYQ53" s="38"/>
      <c r="QYR53" s="38"/>
      <c r="QYS53" s="38"/>
      <c r="QYT53" s="38"/>
      <c r="QYU53" s="38"/>
      <c r="QYV53" s="38"/>
      <c r="QYW53" s="38"/>
      <c r="QYX53" s="38"/>
      <c r="QYY53" s="38"/>
      <c r="QYZ53" s="38"/>
      <c r="QZA53" s="38"/>
      <c r="QZB53" s="38"/>
      <c r="QZC53" s="38"/>
      <c r="QZD53" s="38"/>
      <c r="QZE53" s="38"/>
      <c r="QZF53" s="38"/>
      <c r="QZG53" s="38"/>
      <c r="QZH53" s="38"/>
      <c r="QZI53" s="38"/>
      <c r="QZJ53" s="38"/>
      <c r="QZK53" s="38"/>
      <c r="QZL53" s="38"/>
      <c r="QZM53" s="38"/>
      <c r="QZN53" s="38"/>
      <c r="QZO53" s="38"/>
      <c r="QZP53" s="38"/>
      <c r="QZQ53" s="38"/>
      <c r="QZR53" s="38"/>
      <c r="QZS53" s="38"/>
      <c r="QZT53" s="38"/>
      <c r="QZU53" s="38"/>
      <c r="QZV53" s="38"/>
      <c r="QZW53" s="38"/>
      <c r="QZX53" s="38"/>
      <c r="QZY53" s="38"/>
      <c r="QZZ53" s="38"/>
      <c r="RAA53" s="38"/>
      <c r="RAB53" s="38"/>
      <c r="RAC53" s="38"/>
      <c r="RAD53" s="38"/>
      <c r="RAE53" s="38"/>
      <c r="RAF53" s="38"/>
      <c r="RAG53" s="38"/>
      <c r="RAH53" s="38"/>
      <c r="RAI53" s="38"/>
      <c r="RAJ53" s="38"/>
      <c r="RAK53" s="38"/>
      <c r="RAL53" s="38"/>
      <c r="RAM53" s="38"/>
      <c r="RAN53" s="38"/>
      <c r="RAO53" s="38"/>
      <c r="RAP53" s="38"/>
      <c r="RAQ53" s="38"/>
      <c r="RAR53" s="38"/>
      <c r="RAS53" s="38"/>
      <c r="RAT53" s="38"/>
      <c r="RAU53" s="38"/>
      <c r="RAV53" s="38"/>
      <c r="RAW53" s="38"/>
      <c r="RAX53" s="38"/>
      <c r="RAY53" s="38"/>
      <c r="RAZ53" s="38"/>
      <c r="RBA53" s="38"/>
      <c r="RBB53" s="38"/>
      <c r="RBC53" s="38"/>
      <c r="RBD53" s="38"/>
      <c r="RBE53" s="38"/>
      <c r="RBF53" s="38"/>
      <c r="RBG53" s="38"/>
      <c r="RBH53" s="38"/>
      <c r="RBI53" s="38"/>
      <c r="RBJ53" s="38"/>
      <c r="RBK53" s="38"/>
      <c r="RBL53" s="38"/>
      <c r="RBM53" s="38"/>
      <c r="RBN53" s="38"/>
      <c r="RBO53" s="38"/>
      <c r="RBP53" s="38"/>
      <c r="RBQ53" s="38"/>
      <c r="RBR53" s="38"/>
      <c r="RBS53" s="38"/>
      <c r="RBT53" s="38"/>
      <c r="RBU53" s="38"/>
      <c r="RBV53" s="38"/>
      <c r="RBW53" s="38"/>
      <c r="RBX53" s="38"/>
      <c r="RBY53" s="38"/>
      <c r="RBZ53" s="38"/>
      <c r="RCA53" s="38"/>
      <c r="RCB53" s="38"/>
      <c r="RCC53" s="38"/>
      <c r="RCD53" s="38"/>
      <c r="RCE53" s="38"/>
      <c r="RCF53" s="38"/>
      <c r="RCG53" s="38"/>
      <c r="RCH53" s="38"/>
      <c r="RCI53" s="38"/>
      <c r="RCJ53" s="38"/>
      <c r="RCK53" s="38"/>
      <c r="RCL53" s="38"/>
      <c r="RCM53" s="38"/>
      <c r="RCN53" s="38"/>
      <c r="RCO53" s="38"/>
      <c r="RCP53" s="38"/>
      <c r="RCQ53" s="38"/>
      <c r="RCR53" s="38"/>
      <c r="RCS53" s="38"/>
      <c r="RCT53" s="38"/>
      <c r="RCU53" s="38"/>
      <c r="RCV53" s="38"/>
      <c r="RCW53" s="38"/>
      <c r="RCX53" s="38"/>
      <c r="RCY53" s="38"/>
      <c r="RCZ53" s="38"/>
      <c r="RDA53" s="38"/>
      <c r="RDB53" s="38"/>
      <c r="RDC53" s="38"/>
      <c r="RDD53" s="38"/>
      <c r="RDE53" s="38"/>
      <c r="RDF53" s="38"/>
      <c r="RDG53" s="38"/>
      <c r="RDH53" s="38"/>
      <c r="RDI53" s="38"/>
      <c r="RDJ53" s="38"/>
      <c r="RDK53" s="38"/>
      <c r="RDL53" s="38"/>
      <c r="RDM53" s="38"/>
      <c r="RDN53" s="38"/>
      <c r="RDO53" s="38"/>
      <c r="RDP53" s="38"/>
      <c r="RDQ53" s="38"/>
      <c r="RDR53" s="38"/>
      <c r="RDS53" s="38"/>
      <c r="RDT53" s="38"/>
      <c r="RDU53" s="38"/>
      <c r="RDV53" s="38"/>
      <c r="RDW53" s="38"/>
      <c r="RDX53" s="38"/>
      <c r="RDY53" s="38"/>
      <c r="RDZ53" s="38"/>
      <c r="REA53" s="38"/>
      <c r="REB53" s="38"/>
      <c r="REC53" s="38"/>
      <c r="RED53" s="38"/>
      <c r="REE53" s="38"/>
      <c r="REF53" s="38"/>
      <c r="REG53" s="38"/>
      <c r="REH53" s="38"/>
      <c r="REI53" s="38"/>
      <c r="REJ53" s="38"/>
      <c r="REK53" s="38"/>
      <c r="REL53" s="38"/>
      <c r="REM53" s="38"/>
      <c r="REN53" s="38"/>
      <c r="REO53" s="38"/>
      <c r="REP53" s="38"/>
      <c r="REQ53" s="38"/>
      <c r="RER53" s="38"/>
      <c r="RES53" s="38"/>
      <c r="RET53" s="38"/>
      <c r="REU53" s="38"/>
      <c r="REV53" s="38"/>
      <c r="REW53" s="38"/>
      <c r="REX53" s="38"/>
      <c r="REY53" s="38"/>
      <c r="REZ53" s="38"/>
      <c r="RFA53" s="38"/>
      <c r="RFB53" s="38"/>
      <c r="RFC53" s="38"/>
      <c r="RFD53" s="38"/>
      <c r="RFE53" s="38"/>
      <c r="RFF53" s="38"/>
      <c r="RFG53" s="38"/>
      <c r="RFH53" s="38"/>
      <c r="RFI53" s="38"/>
      <c r="RFJ53" s="38"/>
      <c r="RFK53" s="38"/>
      <c r="RFL53" s="38"/>
      <c r="RFM53" s="38"/>
      <c r="RFN53" s="38"/>
      <c r="RFO53" s="38"/>
      <c r="RFP53" s="38"/>
      <c r="RFQ53" s="38"/>
      <c r="RFR53" s="38"/>
      <c r="RFS53" s="38"/>
      <c r="RFT53" s="38"/>
      <c r="RFU53" s="38"/>
      <c r="RFV53" s="38"/>
      <c r="RFW53" s="38"/>
      <c r="RFX53" s="38"/>
      <c r="RFY53" s="38"/>
      <c r="RFZ53" s="38"/>
      <c r="RGA53" s="38"/>
      <c r="RGB53" s="38"/>
      <c r="RGC53" s="38"/>
      <c r="RGD53" s="38"/>
      <c r="RGE53" s="38"/>
      <c r="RGF53" s="38"/>
      <c r="RGG53" s="38"/>
      <c r="RGH53" s="38"/>
      <c r="RGI53" s="38"/>
      <c r="RGJ53" s="38"/>
      <c r="RGK53" s="38"/>
      <c r="RGL53" s="38"/>
      <c r="RGM53" s="38"/>
      <c r="RGN53" s="38"/>
      <c r="RGO53" s="38"/>
      <c r="RGP53" s="38"/>
      <c r="RGQ53" s="38"/>
      <c r="RGR53" s="38"/>
      <c r="RGS53" s="38"/>
      <c r="RGT53" s="38"/>
      <c r="RGU53" s="38"/>
      <c r="RGV53" s="38"/>
      <c r="RGW53" s="38"/>
      <c r="RGX53" s="38"/>
      <c r="RGY53" s="38"/>
      <c r="RGZ53" s="38"/>
      <c r="RHA53" s="38"/>
      <c r="RHB53" s="38"/>
      <c r="RHC53" s="38"/>
      <c r="RHD53" s="38"/>
      <c r="RHE53" s="38"/>
      <c r="RHF53" s="38"/>
      <c r="RHG53" s="38"/>
      <c r="RHH53" s="38"/>
      <c r="RHI53" s="38"/>
      <c r="RHJ53" s="38"/>
      <c r="RHK53" s="38"/>
      <c r="RHL53" s="38"/>
      <c r="RHM53" s="38"/>
      <c r="RHN53" s="38"/>
      <c r="RHO53" s="38"/>
      <c r="RHP53" s="38"/>
      <c r="RHQ53" s="38"/>
      <c r="RHR53" s="38"/>
      <c r="RHS53" s="38"/>
      <c r="RHT53" s="38"/>
      <c r="RHU53" s="38"/>
      <c r="RHV53" s="38"/>
      <c r="RHW53" s="38"/>
      <c r="RHX53" s="38"/>
      <c r="RHY53" s="38"/>
      <c r="RHZ53" s="38"/>
      <c r="RIA53" s="38"/>
      <c r="RIB53" s="38"/>
      <c r="RIC53" s="38"/>
      <c r="RID53" s="38"/>
      <c r="RIE53" s="38"/>
      <c r="RIF53" s="38"/>
      <c r="RIG53" s="38"/>
      <c r="RIH53" s="38"/>
      <c r="RII53" s="38"/>
      <c r="RIJ53" s="38"/>
      <c r="RIK53" s="38"/>
      <c r="RIL53" s="38"/>
      <c r="RIM53" s="38"/>
      <c r="RIN53" s="38"/>
      <c r="RIO53" s="38"/>
      <c r="RIP53" s="38"/>
      <c r="RIQ53" s="38"/>
      <c r="RIR53" s="38"/>
      <c r="RIS53" s="38"/>
      <c r="RIT53" s="38"/>
      <c r="RIU53" s="38"/>
      <c r="RIV53" s="38"/>
      <c r="RIW53" s="38"/>
      <c r="RIX53" s="38"/>
      <c r="RIY53" s="38"/>
      <c r="RIZ53" s="38"/>
      <c r="RJA53" s="38"/>
      <c r="RJB53" s="38"/>
      <c r="RJC53" s="38"/>
      <c r="RJD53" s="38"/>
      <c r="RJE53" s="38"/>
      <c r="RJF53" s="38"/>
      <c r="RJG53" s="38"/>
      <c r="RJH53" s="38"/>
      <c r="RJI53" s="38"/>
      <c r="RJJ53" s="38"/>
      <c r="RJK53" s="38"/>
      <c r="RJL53" s="38"/>
      <c r="RJM53" s="38"/>
      <c r="RJN53" s="38"/>
      <c r="RJO53" s="38"/>
      <c r="RJP53" s="38"/>
      <c r="RJQ53" s="38"/>
      <c r="RJR53" s="38"/>
      <c r="RJS53" s="38"/>
      <c r="RJT53" s="38"/>
      <c r="RJU53" s="38"/>
      <c r="RJV53" s="38"/>
      <c r="RJW53" s="38"/>
      <c r="RJX53" s="38"/>
      <c r="RJY53" s="38"/>
      <c r="RJZ53" s="38"/>
      <c r="RKA53" s="38"/>
      <c r="RKB53" s="38"/>
      <c r="RKC53" s="38"/>
      <c r="RKD53" s="38"/>
      <c r="RKE53" s="38"/>
      <c r="RKF53" s="38"/>
      <c r="RKG53" s="38"/>
      <c r="RKH53" s="38"/>
      <c r="RKI53" s="38"/>
      <c r="RKJ53" s="38"/>
      <c r="RKK53" s="38"/>
      <c r="RKL53" s="38"/>
      <c r="RKM53" s="38"/>
      <c r="RKN53" s="38"/>
      <c r="RKO53" s="38"/>
      <c r="RKP53" s="38"/>
      <c r="RKQ53" s="38"/>
      <c r="RKR53" s="38"/>
      <c r="RKS53" s="38"/>
      <c r="RKT53" s="38"/>
      <c r="RKU53" s="38"/>
      <c r="RKV53" s="38"/>
      <c r="RKW53" s="38"/>
      <c r="RKX53" s="38"/>
      <c r="RKY53" s="38"/>
      <c r="RKZ53" s="38"/>
      <c r="RLA53" s="38"/>
      <c r="RLB53" s="38"/>
      <c r="RLC53" s="38"/>
      <c r="RLD53" s="38"/>
      <c r="RLE53" s="38"/>
      <c r="RLF53" s="38"/>
      <c r="RLG53" s="38"/>
      <c r="RLH53" s="38"/>
      <c r="RLI53" s="38"/>
      <c r="RLJ53" s="38"/>
      <c r="RLK53" s="38"/>
      <c r="RLL53" s="38"/>
      <c r="RLM53" s="38"/>
      <c r="RLN53" s="38"/>
      <c r="RLO53" s="38"/>
      <c r="RLP53" s="38"/>
      <c r="RLQ53" s="38"/>
      <c r="RLR53" s="38"/>
      <c r="RLS53" s="38"/>
      <c r="RLT53" s="38"/>
      <c r="RLU53" s="38"/>
      <c r="RLV53" s="38"/>
      <c r="RLW53" s="38"/>
      <c r="RLX53" s="38"/>
      <c r="RLY53" s="38"/>
      <c r="RLZ53" s="38"/>
      <c r="RMA53" s="38"/>
      <c r="RMB53" s="38"/>
      <c r="RMC53" s="38"/>
      <c r="RMD53" s="38"/>
      <c r="RME53" s="38"/>
      <c r="RMF53" s="38"/>
      <c r="RMG53" s="38"/>
      <c r="RMH53" s="38"/>
      <c r="RMI53" s="38"/>
      <c r="RMJ53" s="38"/>
      <c r="RMK53" s="38"/>
      <c r="RML53" s="38"/>
      <c r="RMM53" s="38"/>
      <c r="RMN53" s="38"/>
      <c r="RMO53" s="38"/>
      <c r="RMP53" s="38"/>
      <c r="RMQ53" s="38"/>
      <c r="RMR53" s="38"/>
      <c r="RMS53" s="38"/>
      <c r="RMT53" s="38"/>
      <c r="RMU53" s="38"/>
      <c r="RMV53" s="38"/>
      <c r="RMW53" s="38"/>
      <c r="RMX53" s="38"/>
      <c r="RMY53" s="38"/>
      <c r="RMZ53" s="38"/>
      <c r="RNA53" s="38"/>
      <c r="RNB53" s="38"/>
      <c r="RNC53" s="38"/>
      <c r="RND53" s="38"/>
      <c r="RNE53" s="38"/>
      <c r="RNF53" s="38"/>
      <c r="RNG53" s="38"/>
      <c r="RNH53" s="38"/>
      <c r="RNI53" s="38"/>
      <c r="RNJ53" s="38"/>
      <c r="RNK53" s="38"/>
      <c r="RNL53" s="38"/>
      <c r="RNM53" s="38"/>
      <c r="RNN53" s="38"/>
      <c r="RNO53" s="38"/>
      <c r="RNP53" s="38"/>
      <c r="RNQ53" s="38"/>
      <c r="RNR53" s="38"/>
      <c r="RNS53" s="38"/>
      <c r="RNT53" s="38"/>
      <c r="RNU53" s="38"/>
      <c r="RNV53" s="38"/>
      <c r="RNW53" s="38"/>
      <c r="RNX53" s="38"/>
      <c r="RNY53" s="38"/>
      <c r="RNZ53" s="38"/>
      <c r="ROA53" s="38"/>
      <c r="ROB53" s="38"/>
      <c r="ROC53" s="38"/>
      <c r="ROD53" s="38"/>
      <c r="ROE53" s="38"/>
      <c r="ROF53" s="38"/>
      <c r="ROG53" s="38"/>
      <c r="ROH53" s="38"/>
      <c r="ROI53" s="38"/>
      <c r="ROJ53" s="38"/>
      <c r="ROK53" s="38"/>
      <c r="ROL53" s="38"/>
      <c r="ROM53" s="38"/>
      <c r="RON53" s="38"/>
      <c r="ROO53" s="38"/>
      <c r="ROP53" s="38"/>
      <c r="ROQ53" s="38"/>
      <c r="ROR53" s="38"/>
      <c r="ROS53" s="38"/>
      <c r="ROT53" s="38"/>
      <c r="ROU53" s="38"/>
      <c r="ROV53" s="38"/>
      <c r="ROW53" s="38"/>
      <c r="ROX53" s="38"/>
      <c r="ROY53" s="38"/>
      <c r="ROZ53" s="38"/>
      <c r="RPA53" s="38"/>
      <c r="RPB53" s="38"/>
      <c r="RPC53" s="38"/>
      <c r="RPD53" s="38"/>
      <c r="RPE53" s="38"/>
      <c r="RPF53" s="38"/>
      <c r="RPG53" s="38"/>
      <c r="RPH53" s="38"/>
      <c r="RPI53" s="38"/>
      <c r="RPJ53" s="38"/>
      <c r="RPK53" s="38"/>
      <c r="RPL53" s="38"/>
      <c r="RPM53" s="38"/>
      <c r="RPN53" s="38"/>
      <c r="RPO53" s="38"/>
      <c r="RPP53" s="38"/>
      <c r="RPQ53" s="38"/>
      <c r="RPR53" s="38"/>
      <c r="RPS53" s="38"/>
      <c r="RPT53" s="38"/>
      <c r="RPU53" s="38"/>
      <c r="RPV53" s="38"/>
      <c r="RPW53" s="38"/>
      <c r="RPX53" s="38"/>
      <c r="RPY53" s="38"/>
      <c r="RPZ53" s="38"/>
      <c r="RQA53" s="38"/>
      <c r="RQB53" s="38"/>
      <c r="RQC53" s="38"/>
      <c r="RQD53" s="38"/>
      <c r="RQE53" s="38"/>
      <c r="RQF53" s="38"/>
      <c r="RQG53" s="38"/>
      <c r="RQH53" s="38"/>
      <c r="RQI53" s="38"/>
      <c r="RQJ53" s="38"/>
      <c r="RQK53" s="38"/>
      <c r="RQL53" s="38"/>
      <c r="RQM53" s="38"/>
      <c r="RQN53" s="38"/>
      <c r="RQO53" s="38"/>
      <c r="RQP53" s="38"/>
      <c r="RQQ53" s="38"/>
      <c r="RQR53" s="38"/>
      <c r="RQS53" s="38"/>
      <c r="RQT53" s="38"/>
      <c r="RQU53" s="38"/>
      <c r="RQV53" s="38"/>
      <c r="RQW53" s="38"/>
      <c r="RQX53" s="38"/>
      <c r="RQY53" s="38"/>
      <c r="RQZ53" s="38"/>
      <c r="RRA53" s="38"/>
      <c r="RRB53" s="38"/>
      <c r="RRC53" s="38"/>
      <c r="RRD53" s="38"/>
      <c r="RRE53" s="38"/>
      <c r="RRF53" s="38"/>
      <c r="RRG53" s="38"/>
      <c r="RRH53" s="38"/>
      <c r="RRI53" s="38"/>
      <c r="RRJ53" s="38"/>
      <c r="RRK53" s="38"/>
      <c r="RRL53" s="38"/>
      <c r="RRM53" s="38"/>
      <c r="RRN53" s="38"/>
      <c r="RRO53" s="38"/>
      <c r="RRP53" s="38"/>
      <c r="RRQ53" s="38"/>
      <c r="RRR53" s="38"/>
      <c r="RRS53" s="38"/>
      <c r="RRT53" s="38"/>
      <c r="RRU53" s="38"/>
      <c r="RRV53" s="38"/>
      <c r="RRW53" s="38"/>
      <c r="RRX53" s="38"/>
      <c r="RRY53" s="38"/>
      <c r="RRZ53" s="38"/>
      <c r="RSA53" s="38"/>
      <c r="RSB53" s="38"/>
      <c r="RSC53" s="38"/>
      <c r="RSD53" s="38"/>
      <c r="RSE53" s="38"/>
      <c r="RSF53" s="38"/>
      <c r="RSG53" s="38"/>
      <c r="RSH53" s="38"/>
      <c r="RSI53" s="38"/>
      <c r="RSJ53" s="38"/>
      <c r="RSK53" s="38"/>
      <c r="RSL53" s="38"/>
      <c r="RSM53" s="38"/>
      <c r="RSN53" s="38"/>
      <c r="RSO53" s="38"/>
      <c r="RSP53" s="38"/>
      <c r="RSQ53" s="38"/>
      <c r="RSR53" s="38"/>
      <c r="RSS53" s="38"/>
      <c r="RST53" s="38"/>
      <c r="RSU53" s="38"/>
      <c r="RSV53" s="38"/>
      <c r="RSW53" s="38"/>
      <c r="RSX53" s="38"/>
      <c r="RSY53" s="38"/>
      <c r="RSZ53" s="38"/>
      <c r="RTA53" s="38"/>
      <c r="RTB53" s="38"/>
      <c r="RTC53" s="38"/>
      <c r="RTD53" s="38"/>
      <c r="RTE53" s="38"/>
      <c r="RTF53" s="38"/>
      <c r="RTG53" s="38"/>
      <c r="RTH53" s="38"/>
      <c r="RTI53" s="38"/>
      <c r="RTJ53" s="38"/>
      <c r="RTK53" s="38"/>
      <c r="RTL53" s="38"/>
      <c r="RTM53" s="38"/>
      <c r="RTN53" s="38"/>
      <c r="RTO53" s="38"/>
      <c r="RTP53" s="38"/>
      <c r="RTQ53" s="38"/>
      <c r="RTR53" s="38"/>
      <c r="RTS53" s="38"/>
      <c r="RTT53" s="38"/>
      <c r="RTU53" s="38"/>
      <c r="RTV53" s="38"/>
      <c r="RTW53" s="38"/>
      <c r="RTX53" s="38"/>
      <c r="RTY53" s="38"/>
      <c r="RTZ53" s="38"/>
      <c r="RUA53" s="38"/>
      <c r="RUB53" s="38"/>
      <c r="RUC53" s="38"/>
      <c r="RUD53" s="38"/>
      <c r="RUE53" s="38"/>
      <c r="RUF53" s="38"/>
      <c r="RUG53" s="38"/>
      <c r="RUH53" s="38"/>
      <c r="RUI53" s="38"/>
      <c r="RUJ53" s="38"/>
      <c r="RUK53" s="38"/>
      <c r="RUL53" s="38"/>
      <c r="RUM53" s="38"/>
      <c r="RUN53" s="38"/>
      <c r="RUO53" s="38"/>
      <c r="RUP53" s="38"/>
      <c r="RUQ53" s="38"/>
      <c r="RUR53" s="38"/>
      <c r="RUS53" s="38"/>
      <c r="RUT53" s="38"/>
      <c r="RUU53" s="38"/>
      <c r="RUV53" s="38"/>
      <c r="RUW53" s="38"/>
      <c r="RUX53" s="38"/>
      <c r="RUY53" s="38"/>
      <c r="RUZ53" s="38"/>
      <c r="RVA53" s="38"/>
      <c r="RVB53" s="38"/>
      <c r="RVC53" s="38"/>
      <c r="RVD53" s="38"/>
      <c r="RVE53" s="38"/>
      <c r="RVF53" s="38"/>
      <c r="RVG53" s="38"/>
      <c r="RVH53" s="38"/>
      <c r="RVI53" s="38"/>
      <c r="RVJ53" s="38"/>
      <c r="RVK53" s="38"/>
      <c r="RVL53" s="38"/>
      <c r="RVM53" s="38"/>
      <c r="RVN53" s="38"/>
      <c r="RVO53" s="38"/>
      <c r="RVP53" s="38"/>
      <c r="RVQ53" s="38"/>
      <c r="RVR53" s="38"/>
      <c r="RVS53" s="38"/>
      <c r="RVT53" s="38"/>
      <c r="RVU53" s="38"/>
      <c r="RVV53" s="38"/>
      <c r="RVW53" s="38"/>
      <c r="RVX53" s="38"/>
      <c r="RVY53" s="38"/>
      <c r="RVZ53" s="38"/>
      <c r="RWA53" s="38"/>
      <c r="RWB53" s="38"/>
      <c r="RWC53" s="38"/>
      <c r="RWD53" s="38"/>
      <c r="RWE53" s="38"/>
      <c r="RWF53" s="38"/>
      <c r="RWG53" s="38"/>
      <c r="RWH53" s="38"/>
      <c r="RWI53" s="38"/>
      <c r="RWJ53" s="38"/>
      <c r="RWK53" s="38"/>
      <c r="RWL53" s="38"/>
      <c r="RWM53" s="38"/>
      <c r="RWN53" s="38"/>
      <c r="RWO53" s="38"/>
      <c r="RWP53" s="38"/>
      <c r="RWQ53" s="38"/>
      <c r="RWR53" s="38"/>
      <c r="RWS53" s="38"/>
      <c r="RWT53" s="38"/>
      <c r="RWU53" s="38"/>
      <c r="RWV53" s="38"/>
      <c r="RWW53" s="38"/>
      <c r="RWX53" s="38"/>
      <c r="RWY53" s="38"/>
      <c r="RWZ53" s="38"/>
      <c r="RXA53" s="38"/>
      <c r="RXB53" s="38"/>
      <c r="RXC53" s="38"/>
      <c r="RXD53" s="38"/>
      <c r="RXE53" s="38"/>
      <c r="RXF53" s="38"/>
      <c r="RXG53" s="38"/>
      <c r="RXH53" s="38"/>
      <c r="RXI53" s="38"/>
      <c r="RXJ53" s="38"/>
      <c r="RXK53" s="38"/>
      <c r="RXL53" s="38"/>
      <c r="RXM53" s="38"/>
      <c r="RXN53" s="38"/>
      <c r="RXO53" s="38"/>
      <c r="RXP53" s="38"/>
      <c r="RXQ53" s="38"/>
      <c r="RXR53" s="38"/>
      <c r="RXS53" s="38"/>
      <c r="RXT53" s="38"/>
      <c r="RXU53" s="38"/>
      <c r="RXV53" s="38"/>
      <c r="RXW53" s="38"/>
      <c r="RXX53" s="38"/>
      <c r="RXY53" s="38"/>
      <c r="RXZ53" s="38"/>
      <c r="RYA53" s="38"/>
      <c r="RYB53" s="38"/>
      <c r="RYC53" s="38"/>
      <c r="RYD53" s="38"/>
      <c r="RYE53" s="38"/>
      <c r="RYF53" s="38"/>
      <c r="RYG53" s="38"/>
      <c r="RYH53" s="38"/>
      <c r="RYI53" s="38"/>
      <c r="RYJ53" s="38"/>
      <c r="RYK53" s="38"/>
      <c r="RYL53" s="38"/>
      <c r="RYM53" s="38"/>
      <c r="RYN53" s="38"/>
      <c r="RYO53" s="38"/>
      <c r="RYP53" s="38"/>
      <c r="RYQ53" s="38"/>
      <c r="RYR53" s="38"/>
      <c r="RYS53" s="38"/>
      <c r="RYT53" s="38"/>
      <c r="RYU53" s="38"/>
      <c r="RYV53" s="38"/>
      <c r="RYW53" s="38"/>
      <c r="RYX53" s="38"/>
      <c r="RYY53" s="38"/>
      <c r="RYZ53" s="38"/>
      <c r="RZA53" s="38"/>
      <c r="RZB53" s="38"/>
      <c r="RZC53" s="38"/>
      <c r="RZD53" s="38"/>
      <c r="RZE53" s="38"/>
      <c r="RZF53" s="38"/>
      <c r="RZG53" s="38"/>
      <c r="RZH53" s="38"/>
      <c r="RZI53" s="38"/>
      <c r="RZJ53" s="38"/>
      <c r="RZK53" s="38"/>
      <c r="RZL53" s="38"/>
      <c r="RZM53" s="38"/>
      <c r="RZN53" s="38"/>
      <c r="RZO53" s="38"/>
      <c r="RZP53" s="38"/>
      <c r="RZQ53" s="38"/>
      <c r="RZR53" s="38"/>
      <c r="RZS53" s="38"/>
      <c r="RZT53" s="38"/>
      <c r="RZU53" s="38"/>
      <c r="RZV53" s="38"/>
      <c r="RZW53" s="38"/>
      <c r="RZX53" s="38"/>
      <c r="RZY53" s="38"/>
      <c r="RZZ53" s="38"/>
      <c r="SAA53" s="38"/>
      <c r="SAB53" s="38"/>
      <c r="SAC53" s="38"/>
      <c r="SAD53" s="38"/>
      <c r="SAE53" s="38"/>
      <c r="SAF53" s="38"/>
      <c r="SAG53" s="38"/>
      <c r="SAH53" s="38"/>
      <c r="SAI53" s="38"/>
      <c r="SAJ53" s="38"/>
      <c r="SAK53" s="38"/>
      <c r="SAL53" s="38"/>
      <c r="SAM53" s="38"/>
      <c r="SAN53" s="38"/>
      <c r="SAO53" s="38"/>
      <c r="SAP53" s="38"/>
      <c r="SAQ53" s="38"/>
      <c r="SAR53" s="38"/>
      <c r="SAS53" s="38"/>
      <c r="SAT53" s="38"/>
      <c r="SAU53" s="38"/>
      <c r="SAV53" s="38"/>
      <c r="SAW53" s="38"/>
      <c r="SAX53" s="38"/>
      <c r="SAY53" s="38"/>
      <c r="SAZ53" s="38"/>
      <c r="SBA53" s="38"/>
      <c r="SBB53" s="38"/>
      <c r="SBC53" s="38"/>
      <c r="SBD53" s="38"/>
      <c r="SBE53" s="38"/>
      <c r="SBF53" s="38"/>
      <c r="SBG53" s="38"/>
      <c r="SBH53" s="38"/>
      <c r="SBI53" s="38"/>
      <c r="SBJ53" s="38"/>
      <c r="SBK53" s="38"/>
      <c r="SBL53" s="38"/>
      <c r="SBM53" s="38"/>
      <c r="SBN53" s="38"/>
      <c r="SBO53" s="38"/>
      <c r="SBP53" s="38"/>
      <c r="SBQ53" s="38"/>
      <c r="SBR53" s="38"/>
      <c r="SBS53" s="38"/>
      <c r="SBT53" s="38"/>
      <c r="SBU53" s="38"/>
      <c r="SBV53" s="38"/>
      <c r="SBW53" s="38"/>
      <c r="SBX53" s="38"/>
      <c r="SBY53" s="38"/>
      <c r="SBZ53" s="38"/>
      <c r="SCA53" s="38"/>
      <c r="SCB53" s="38"/>
      <c r="SCC53" s="38"/>
      <c r="SCD53" s="38"/>
      <c r="SCE53" s="38"/>
      <c r="SCF53" s="38"/>
      <c r="SCG53" s="38"/>
      <c r="SCH53" s="38"/>
      <c r="SCI53" s="38"/>
      <c r="SCJ53" s="38"/>
      <c r="SCK53" s="38"/>
      <c r="SCL53" s="38"/>
      <c r="SCM53" s="38"/>
      <c r="SCN53" s="38"/>
      <c r="SCO53" s="38"/>
      <c r="SCP53" s="38"/>
      <c r="SCQ53" s="38"/>
      <c r="SCR53" s="38"/>
      <c r="SCS53" s="38"/>
      <c r="SCT53" s="38"/>
      <c r="SCU53" s="38"/>
      <c r="SCV53" s="38"/>
      <c r="SCW53" s="38"/>
      <c r="SCX53" s="38"/>
      <c r="SCY53" s="38"/>
      <c r="SCZ53" s="38"/>
      <c r="SDA53" s="38"/>
      <c r="SDB53" s="38"/>
      <c r="SDC53" s="38"/>
      <c r="SDD53" s="38"/>
      <c r="SDE53" s="38"/>
      <c r="SDF53" s="38"/>
      <c r="SDG53" s="38"/>
      <c r="SDH53" s="38"/>
      <c r="SDI53" s="38"/>
      <c r="SDJ53" s="38"/>
      <c r="SDK53" s="38"/>
      <c r="SDL53" s="38"/>
      <c r="SDM53" s="38"/>
      <c r="SDN53" s="38"/>
      <c r="SDO53" s="38"/>
      <c r="SDP53" s="38"/>
      <c r="SDQ53" s="38"/>
      <c r="SDR53" s="38"/>
      <c r="SDS53" s="38"/>
      <c r="SDT53" s="38"/>
      <c r="SDU53" s="38"/>
      <c r="SDV53" s="38"/>
      <c r="SDW53" s="38"/>
      <c r="SDX53" s="38"/>
      <c r="SDY53" s="38"/>
      <c r="SDZ53" s="38"/>
      <c r="SEA53" s="38"/>
      <c r="SEB53" s="38"/>
      <c r="SEC53" s="38"/>
      <c r="SED53" s="38"/>
      <c r="SEE53" s="38"/>
      <c r="SEF53" s="38"/>
      <c r="SEG53" s="38"/>
      <c r="SEH53" s="38"/>
      <c r="SEI53" s="38"/>
      <c r="SEJ53" s="38"/>
      <c r="SEK53" s="38"/>
      <c r="SEL53" s="38"/>
      <c r="SEM53" s="38"/>
      <c r="SEN53" s="38"/>
      <c r="SEO53" s="38"/>
      <c r="SEP53" s="38"/>
      <c r="SEQ53" s="38"/>
      <c r="SER53" s="38"/>
      <c r="SES53" s="38"/>
      <c r="SET53" s="38"/>
      <c r="SEU53" s="38"/>
      <c r="SEV53" s="38"/>
      <c r="SEW53" s="38"/>
      <c r="SEX53" s="38"/>
      <c r="SEY53" s="38"/>
      <c r="SEZ53" s="38"/>
      <c r="SFA53" s="38"/>
      <c r="SFB53" s="38"/>
      <c r="SFC53" s="38"/>
      <c r="SFD53" s="38"/>
      <c r="SFE53" s="38"/>
      <c r="SFF53" s="38"/>
      <c r="SFG53" s="38"/>
      <c r="SFH53" s="38"/>
      <c r="SFI53" s="38"/>
      <c r="SFJ53" s="38"/>
      <c r="SFK53" s="38"/>
      <c r="SFL53" s="38"/>
      <c r="SFM53" s="38"/>
      <c r="SFN53" s="38"/>
      <c r="SFO53" s="38"/>
      <c r="SFP53" s="38"/>
      <c r="SFQ53" s="38"/>
      <c r="SFR53" s="38"/>
      <c r="SFS53" s="38"/>
      <c r="SFT53" s="38"/>
      <c r="SFU53" s="38"/>
      <c r="SFV53" s="38"/>
      <c r="SFW53" s="38"/>
      <c r="SFX53" s="38"/>
      <c r="SFY53" s="38"/>
      <c r="SFZ53" s="38"/>
      <c r="SGA53" s="38"/>
      <c r="SGB53" s="38"/>
      <c r="SGC53" s="38"/>
      <c r="SGD53" s="38"/>
      <c r="SGE53" s="38"/>
      <c r="SGF53" s="38"/>
      <c r="SGG53" s="38"/>
      <c r="SGH53" s="38"/>
      <c r="SGI53" s="38"/>
      <c r="SGJ53" s="38"/>
      <c r="SGK53" s="38"/>
      <c r="SGL53" s="38"/>
      <c r="SGM53" s="38"/>
      <c r="SGN53" s="38"/>
      <c r="SGO53" s="38"/>
      <c r="SGP53" s="38"/>
      <c r="SGQ53" s="38"/>
      <c r="SGR53" s="38"/>
      <c r="SGS53" s="38"/>
      <c r="SGT53" s="38"/>
      <c r="SGU53" s="38"/>
      <c r="SGV53" s="38"/>
      <c r="SGW53" s="38"/>
      <c r="SGX53" s="38"/>
      <c r="SGY53" s="38"/>
      <c r="SGZ53" s="38"/>
      <c r="SHA53" s="38"/>
      <c r="SHB53" s="38"/>
      <c r="SHC53" s="38"/>
      <c r="SHD53" s="38"/>
      <c r="SHE53" s="38"/>
      <c r="SHF53" s="38"/>
      <c r="SHG53" s="38"/>
      <c r="SHH53" s="38"/>
      <c r="SHI53" s="38"/>
      <c r="SHJ53" s="38"/>
      <c r="SHK53" s="38"/>
      <c r="SHL53" s="38"/>
      <c r="SHM53" s="38"/>
      <c r="SHN53" s="38"/>
      <c r="SHO53" s="38"/>
      <c r="SHP53" s="38"/>
      <c r="SHQ53" s="38"/>
      <c r="SHR53" s="38"/>
      <c r="SHS53" s="38"/>
      <c r="SHT53" s="38"/>
      <c r="SHU53" s="38"/>
      <c r="SHV53" s="38"/>
      <c r="SHW53" s="38"/>
      <c r="SHX53" s="38"/>
      <c r="SHY53" s="38"/>
      <c r="SHZ53" s="38"/>
      <c r="SIA53" s="38"/>
      <c r="SIB53" s="38"/>
      <c r="SIC53" s="38"/>
      <c r="SID53" s="38"/>
      <c r="SIE53" s="38"/>
      <c r="SIF53" s="38"/>
      <c r="SIG53" s="38"/>
      <c r="SIH53" s="38"/>
      <c r="SII53" s="38"/>
      <c r="SIJ53" s="38"/>
      <c r="SIK53" s="38"/>
      <c r="SIL53" s="38"/>
      <c r="SIM53" s="38"/>
      <c r="SIN53" s="38"/>
      <c r="SIO53" s="38"/>
      <c r="SIP53" s="38"/>
      <c r="SIQ53" s="38"/>
      <c r="SIR53" s="38"/>
      <c r="SIS53" s="38"/>
      <c r="SIT53" s="38"/>
      <c r="SIU53" s="38"/>
      <c r="SIV53" s="38"/>
      <c r="SIW53" s="38"/>
      <c r="SIX53" s="38"/>
      <c r="SIY53" s="38"/>
      <c r="SIZ53" s="38"/>
      <c r="SJA53" s="38"/>
      <c r="SJB53" s="38"/>
      <c r="SJC53" s="38"/>
      <c r="SJD53" s="38"/>
      <c r="SJE53" s="38"/>
      <c r="SJF53" s="38"/>
      <c r="SJG53" s="38"/>
      <c r="SJH53" s="38"/>
      <c r="SJI53" s="38"/>
      <c r="SJJ53" s="38"/>
      <c r="SJK53" s="38"/>
      <c r="SJL53" s="38"/>
      <c r="SJM53" s="38"/>
      <c r="SJN53" s="38"/>
      <c r="SJO53" s="38"/>
      <c r="SJP53" s="38"/>
      <c r="SJQ53" s="38"/>
      <c r="SJR53" s="38"/>
      <c r="SJS53" s="38"/>
      <c r="SJT53" s="38"/>
      <c r="SJU53" s="38"/>
      <c r="SJV53" s="38"/>
      <c r="SJW53" s="38"/>
      <c r="SJX53" s="38"/>
      <c r="SJY53" s="38"/>
      <c r="SJZ53" s="38"/>
      <c r="SKA53" s="38"/>
      <c r="SKB53" s="38"/>
      <c r="SKC53" s="38"/>
      <c r="SKD53" s="38"/>
      <c r="SKE53" s="38"/>
      <c r="SKF53" s="38"/>
      <c r="SKG53" s="38"/>
      <c r="SKH53" s="38"/>
      <c r="SKI53" s="38"/>
      <c r="SKJ53" s="38"/>
      <c r="SKK53" s="38"/>
      <c r="SKL53" s="38"/>
      <c r="SKM53" s="38"/>
      <c r="SKN53" s="38"/>
      <c r="SKO53" s="38"/>
      <c r="SKP53" s="38"/>
      <c r="SKQ53" s="38"/>
      <c r="SKR53" s="38"/>
      <c r="SKS53" s="38"/>
      <c r="SKT53" s="38"/>
      <c r="SKU53" s="38"/>
      <c r="SKV53" s="38"/>
      <c r="SKW53" s="38"/>
      <c r="SKX53" s="38"/>
      <c r="SKY53" s="38"/>
      <c r="SKZ53" s="38"/>
      <c r="SLA53" s="38"/>
      <c r="SLB53" s="38"/>
      <c r="SLC53" s="38"/>
      <c r="SLD53" s="38"/>
      <c r="SLE53" s="38"/>
      <c r="SLF53" s="38"/>
      <c r="SLG53" s="38"/>
      <c r="SLH53" s="38"/>
      <c r="SLI53" s="38"/>
      <c r="SLJ53" s="38"/>
      <c r="SLK53" s="38"/>
      <c r="SLL53" s="38"/>
      <c r="SLM53" s="38"/>
      <c r="SLN53" s="38"/>
      <c r="SLO53" s="38"/>
      <c r="SLP53" s="38"/>
      <c r="SLQ53" s="38"/>
      <c r="SLR53" s="38"/>
      <c r="SLS53" s="38"/>
      <c r="SLT53" s="38"/>
      <c r="SLU53" s="38"/>
      <c r="SLV53" s="38"/>
      <c r="SLW53" s="38"/>
      <c r="SLX53" s="38"/>
      <c r="SLY53" s="38"/>
      <c r="SLZ53" s="38"/>
      <c r="SMA53" s="38"/>
      <c r="SMB53" s="38"/>
      <c r="SMC53" s="38"/>
      <c r="SMD53" s="38"/>
      <c r="SME53" s="38"/>
      <c r="SMF53" s="38"/>
      <c r="SMG53" s="38"/>
      <c r="SMH53" s="38"/>
      <c r="SMI53" s="38"/>
      <c r="SMJ53" s="38"/>
      <c r="SMK53" s="38"/>
      <c r="SML53" s="38"/>
      <c r="SMM53" s="38"/>
      <c r="SMN53" s="38"/>
      <c r="SMO53" s="38"/>
      <c r="SMP53" s="38"/>
      <c r="SMQ53" s="38"/>
      <c r="SMR53" s="38"/>
      <c r="SMS53" s="38"/>
      <c r="SMT53" s="38"/>
      <c r="SMU53" s="38"/>
      <c r="SMV53" s="38"/>
      <c r="SMW53" s="38"/>
      <c r="SMX53" s="38"/>
      <c r="SMY53" s="38"/>
      <c r="SMZ53" s="38"/>
      <c r="SNA53" s="38"/>
      <c r="SNB53" s="38"/>
      <c r="SNC53" s="38"/>
      <c r="SND53" s="38"/>
      <c r="SNE53" s="38"/>
      <c r="SNF53" s="38"/>
      <c r="SNG53" s="38"/>
      <c r="SNH53" s="38"/>
      <c r="SNI53" s="38"/>
      <c r="SNJ53" s="38"/>
      <c r="SNK53" s="38"/>
      <c r="SNL53" s="38"/>
      <c r="SNM53" s="38"/>
      <c r="SNN53" s="38"/>
      <c r="SNO53" s="38"/>
      <c r="SNP53" s="38"/>
      <c r="SNQ53" s="38"/>
      <c r="SNR53" s="38"/>
      <c r="SNS53" s="38"/>
      <c r="SNT53" s="38"/>
      <c r="SNU53" s="38"/>
      <c r="SNV53" s="38"/>
      <c r="SNW53" s="38"/>
      <c r="SNX53" s="38"/>
      <c r="SNY53" s="38"/>
      <c r="SNZ53" s="38"/>
      <c r="SOA53" s="38"/>
      <c r="SOB53" s="38"/>
      <c r="SOC53" s="38"/>
      <c r="SOD53" s="38"/>
      <c r="SOE53" s="38"/>
      <c r="SOF53" s="38"/>
      <c r="SOG53" s="38"/>
      <c r="SOH53" s="38"/>
      <c r="SOI53" s="38"/>
      <c r="SOJ53" s="38"/>
      <c r="SOK53" s="38"/>
      <c r="SOL53" s="38"/>
      <c r="SOM53" s="38"/>
      <c r="SON53" s="38"/>
      <c r="SOO53" s="38"/>
      <c r="SOP53" s="38"/>
      <c r="SOQ53" s="38"/>
      <c r="SOR53" s="38"/>
      <c r="SOS53" s="38"/>
      <c r="SOT53" s="38"/>
      <c r="SOU53" s="38"/>
      <c r="SOV53" s="38"/>
      <c r="SOW53" s="38"/>
      <c r="SOX53" s="38"/>
      <c r="SOY53" s="38"/>
      <c r="SOZ53" s="38"/>
      <c r="SPA53" s="38"/>
      <c r="SPB53" s="38"/>
      <c r="SPC53" s="38"/>
      <c r="SPD53" s="38"/>
      <c r="SPE53" s="38"/>
      <c r="SPF53" s="38"/>
      <c r="SPG53" s="38"/>
      <c r="SPH53" s="38"/>
      <c r="SPI53" s="38"/>
      <c r="SPJ53" s="38"/>
      <c r="SPK53" s="38"/>
      <c r="SPL53" s="38"/>
      <c r="SPM53" s="38"/>
      <c r="SPN53" s="38"/>
      <c r="SPO53" s="38"/>
      <c r="SPP53" s="38"/>
      <c r="SPQ53" s="38"/>
      <c r="SPR53" s="38"/>
      <c r="SPS53" s="38"/>
      <c r="SPT53" s="38"/>
      <c r="SPU53" s="38"/>
      <c r="SPV53" s="38"/>
      <c r="SPW53" s="38"/>
      <c r="SPX53" s="38"/>
      <c r="SPY53" s="38"/>
      <c r="SPZ53" s="38"/>
      <c r="SQA53" s="38"/>
      <c r="SQB53" s="38"/>
      <c r="SQC53" s="38"/>
      <c r="SQD53" s="38"/>
      <c r="SQE53" s="38"/>
      <c r="SQF53" s="38"/>
      <c r="SQG53" s="38"/>
      <c r="SQH53" s="38"/>
      <c r="SQI53" s="38"/>
      <c r="SQJ53" s="38"/>
      <c r="SQK53" s="38"/>
      <c r="SQL53" s="38"/>
      <c r="SQM53" s="38"/>
      <c r="SQN53" s="38"/>
      <c r="SQO53" s="38"/>
      <c r="SQP53" s="38"/>
      <c r="SQQ53" s="38"/>
      <c r="SQR53" s="38"/>
      <c r="SQS53" s="38"/>
      <c r="SQT53" s="38"/>
      <c r="SQU53" s="38"/>
      <c r="SQV53" s="38"/>
      <c r="SQW53" s="38"/>
      <c r="SQX53" s="38"/>
      <c r="SQY53" s="38"/>
      <c r="SQZ53" s="38"/>
      <c r="SRA53" s="38"/>
      <c r="SRB53" s="38"/>
      <c r="SRC53" s="38"/>
      <c r="SRD53" s="38"/>
      <c r="SRE53" s="38"/>
      <c r="SRF53" s="38"/>
      <c r="SRG53" s="38"/>
      <c r="SRH53" s="38"/>
      <c r="SRI53" s="38"/>
      <c r="SRJ53" s="38"/>
      <c r="SRK53" s="38"/>
      <c r="SRL53" s="38"/>
      <c r="SRM53" s="38"/>
      <c r="SRN53" s="38"/>
      <c r="SRO53" s="38"/>
      <c r="SRP53" s="38"/>
      <c r="SRQ53" s="38"/>
      <c r="SRR53" s="38"/>
      <c r="SRS53" s="38"/>
      <c r="SRT53" s="38"/>
      <c r="SRU53" s="38"/>
      <c r="SRV53" s="38"/>
      <c r="SRW53" s="38"/>
      <c r="SRX53" s="38"/>
      <c r="SRY53" s="38"/>
      <c r="SRZ53" s="38"/>
      <c r="SSA53" s="38"/>
      <c r="SSB53" s="38"/>
      <c r="SSC53" s="38"/>
      <c r="SSD53" s="38"/>
      <c r="SSE53" s="38"/>
      <c r="SSF53" s="38"/>
      <c r="SSG53" s="38"/>
      <c r="SSH53" s="38"/>
      <c r="SSI53" s="38"/>
      <c r="SSJ53" s="38"/>
      <c r="SSK53" s="38"/>
      <c r="SSL53" s="38"/>
      <c r="SSM53" s="38"/>
      <c r="SSN53" s="38"/>
      <c r="SSO53" s="38"/>
      <c r="SSP53" s="38"/>
      <c r="SSQ53" s="38"/>
      <c r="SSR53" s="38"/>
      <c r="SSS53" s="38"/>
      <c r="SST53" s="38"/>
      <c r="SSU53" s="38"/>
      <c r="SSV53" s="38"/>
      <c r="SSW53" s="38"/>
      <c r="SSX53" s="38"/>
      <c r="SSY53" s="38"/>
      <c r="SSZ53" s="38"/>
      <c r="STA53" s="38"/>
      <c r="STB53" s="38"/>
      <c r="STC53" s="38"/>
      <c r="STD53" s="38"/>
      <c r="STE53" s="38"/>
      <c r="STF53" s="38"/>
      <c r="STG53" s="38"/>
      <c r="STH53" s="38"/>
      <c r="STI53" s="38"/>
      <c r="STJ53" s="38"/>
      <c r="STK53" s="38"/>
      <c r="STL53" s="38"/>
      <c r="STM53" s="38"/>
      <c r="STN53" s="38"/>
      <c r="STO53" s="38"/>
      <c r="STP53" s="38"/>
      <c r="STQ53" s="38"/>
      <c r="STR53" s="38"/>
      <c r="STS53" s="38"/>
      <c r="STT53" s="38"/>
      <c r="STU53" s="38"/>
      <c r="STV53" s="38"/>
      <c r="STW53" s="38"/>
      <c r="STX53" s="38"/>
      <c r="STY53" s="38"/>
      <c r="STZ53" s="38"/>
      <c r="SUA53" s="38"/>
      <c r="SUB53" s="38"/>
      <c r="SUC53" s="38"/>
      <c r="SUD53" s="38"/>
      <c r="SUE53" s="38"/>
      <c r="SUF53" s="38"/>
      <c r="SUG53" s="38"/>
      <c r="SUH53" s="38"/>
      <c r="SUI53" s="38"/>
      <c r="SUJ53" s="38"/>
      <c r="SUK53" s="38"/>
      <c r="SUL53" s="38"/>
      <c r="SUM53" s="38"/>
      <c r="SUN53" s="38"/>
      <c r="SUO53" s="38"/>
      <c r="SUP53" s="38"/>
      <c r="SUQ53" s="38"/>
      <c r="SUR53" s="38"/>
      <c r="SUS53" s="38"/>
      <c r="SUT53" s="38"/>
      <c r="SUU53" s="38"/>
      <c r="SUV53" s="38"/>
      <c r="SUW53" s="38"/>
      <c r="SUX53" s="38"/>
      <c r="SUY53" s="38"/>
      <c r="SUZ53" s="38"/>
      <c r="SVA53" s="38"/>
      <c r="SVB53" s="38"/>
      <c r="SVC53" s="38"/>
      <c r="SVD53" s="38"/>
      <c r="SVE53" s="38"/>
      <c r="SVF53" s="38"/>
      <c r="SVG53" s="38"/>
      <c r="SVH53" s="38"/>
      <c r="SVI53" s="38"/>
      <c r="SVJ53" s="38"/>
      <c r="SVK53" s="38"/>
      <c r="SVL53" s="38"/>
      <c r="SVM53" s="38"/>
      <c r="SVN53" s="38"/>
      <c r="SVO53" s="38"/>
      <c r="SVP53" s="38"/>
      <c r="SVQ53" s="38"/>
      <c r="SVR53" s="38"/>
      <c r="SVS53" s="38"/>
      <c r="SVT53" s="38"/>
      <c r="SVU53" s="38"/>
      <c r="SVV53" s="38"/>
      <c r="SVW53" s="38"/>
      <c r="SVX53" s="38"/>
      <c r="SVY53" s="38"/>
      <c r="SVZ53" s="38"/>
      <c r="SWA53" s="38"/>
      <c r="SWB53" s="38"/>
      <c r="SWC53" s="38"/>
      <c r="SWD53" s="38"/>
      <c r="SWE53" s="38"/>
      <c r="SWF53" s="38"/>
      <c r="SWG53" s="38"/>
      <c r="SWH53" s="38"/>
      <c r="SWI53" s="38"/>
      <c r="SWJ53" s="38"/>
      <c r="SWK53" s="38"/>
      <c r="SWL53" s="38"/>
      <c r="SWM53" s="38"/>
      <c r="SWN53" s="38"/>
      <c r="SWO53" s="38"/>
      <c r="SWP53" s="38"/>
      <c r="SWQ53" s="38"/>
      <c r="SWR53" s="38"/>
      <c r="SWS53" s="38"/>
      <c r="SWT53" s="38"/>
      <c r="SWU53" s="38"/>
      <c r="SWV53" s="38"/>
      <c r="SWW53" s="38"/>
      <c r="SWX53" s="38"/>
      <c r="SWY53" s="38"/>
      <c r="SWZ53" s="38"/>
      <c r="SXA53" s="38"/>
      <c r="SXB53" s="38"/>
      <c r="SXC53" s="38"/>
      <c r="SXD53" s="38"/>
      <c r="SXE53" s="38"/>
      <c r="SXF53" s="38"/>
      <c r="SXG53" s="38"/>
      <c r="SXH53" s="38"/>
      <c r="SXI53" s="38"/>
      <c r="SXJ53" s="38"/>
      <c r="SXK53" s="38"/>
      <c r="SXL53" s="38"/>
      <c r="SXM53" s="38"/>
      <c r="SXN53" s="38"/>
      <c r="SXO53" s="38"/>
      <c r="SXP53" s="38"/>
      <c r="SXQ53" s="38"/>
      <c r="SXR53" s="38"/>
      <c r="SXS53" s="38"/>
      <c r="SXT53" s="38"/>
      <c r="SXU53" s="38"/>
      <c r="SXV53" s="38"/>
      <c r="SXW53" s="38"/>
      <c r="SXX53" s="38"/>
      <c r="SXY53" s="38"/>
      <c r="SXZ53" s="38"/>
      <c r="SYA53" s="38"/>
      <c r="SYB53" s="38"/>
      <c r="SYC53" s="38"/>
      <c r="SYD53" s="38"/>
      <c r="SYE53" s="38"/>
      <c r="SYF53" s="38"/>
      <c r="SYG53" s="38"/>
      <c r="SYH53" s="38"/>
      <c r="SYI53" s="38"/>
      <c r="SYJ53" s="38"/>
      <c r="SYK53" s="38"/>
      <c r="SYL53" s="38"/>
      <c r="SYM53" s="38"/>
      <c r="SYN53" s="38"/>
      <c r="SYO53" s="38"/>
      <c r="SYP53" s="38"/>
      <c r="SYQ53" s="38"/>
      <c r="SYR53" s="38"/>
      <c r="SYS53" s="38"/>
      <c r="SYT53" s="38"/>
      <c r="SYU53" s="38"/>
      <c r="SYV53" s="38"/>
      <c r="SYW53" s="38"/>
      <c r="SYX53" s="38"/>
      <c r="SYY53" s="38"/>
      <c r="SYZ53" s="38"/>
      <c r="SZA53" s="38"/>
      <c r="SZB53" s="38"/>
      <c r="SZC53" s="38"/>
      <c r="SZD53" s="38"/>
      <c r="SZE53" s="38"/>
      <c r="SZF53" s="38"/>
      <c r="SZG53" s="38"/>
      <c r="SZH53" s="38"/>
      <c r="SZI53" s="38"/>
      <c r="SZJ53" s="38"/>
      <c r="SZK53" s="38"/>
      <c r="SZL53" s="38"/>
      <c r="SZM53" s="38"/>
      <c r="SZN53" s="38"/>
      <c r="SZO53" s="38"/>
      <c r="SZP53" s="38"/>
      <c r="SZQ53" s="38"/>
      <c r="SZR53" s="38"/>
      <c r="SZS53" s="38"/>
      <c r="SZT53" s="38"/>
      <c r="SZU53" s="38"/>
      <c r="SZV53" s="38"/>
      <c r="SZW53" s="38"/>
      <c r="SZX53" s="38"/>
      <c r="SZY53" s="38"/>
      <c r="SZZ53" s="38"/>
      <c r="TAA53" s="38"/>
      <c r="TAB53" s="38"/>
      <c r="TAC53" s="38"/>
      <c r="TAD53" s="38"/>
      <c r="TAE53" s="38"/>
      <c r="TAF53" s="38"/>
      <c r="TAG53" s="38"/>
      <c r="TAH53" s="38"/>
      <c r="TAI53" s="38"/>
      <c r="TAJ53" s="38"/>
      <c r="TAK53" s="38"/>
      <c r="TAL53" s="38"/>
      <c r="TAM53" s="38"/>
      <c r="TAN53" s="38"/>
      <c r="TAO53" s="38"/>
      <c r="TAP53" s="38"/>
      <c r="TAQ53" s="38"/>
      <c r="TAR53" s="38"/>
      <c r="TAS53" s="38"/>
      <c r="TAT53" s="38"/>
      <c r="TAU53" s="38"/>
      <c r="TAV53" s="38"/>
      <c r="TAW53" s="38"/>
      <c r="TAX53" s="38"/>
      <c r="TAY53" s="38"/>
      <c r="TAZ53" s="38"/>
      <c r="TBA53" s="38"/>
      <c r="TBB53" s="38"/>
      <c r="TBC53" s="38"/>
      <c r="TBD53" s="38"/>
      <c r="TBE53" s="38"/>
      <c r="TBF53" s="38"/>
      <c r="TBG53" s="38"/>
      <c r="TBH53" s="38"/>
      <c r="TBI53" s="38"/>
      <c r="TBJ53" s="38"/>
      <c r="TBK53" s="38"/>
      <c r="TBL53" s="38"/>
      <c r="TBM53" s="38"/>
      <c r="TBN53" s="38"/>
      <c r="TBO53" s="38"/>
      <c r="TBP53" s="38"/>
      <c r="TBQ53" s="38"/>
      <c r="TBR53" s="38"/>
      <c r="TBS53" s="38"/>
      <c r="TBT53" s="38"/>
      <c r="TBU53" s="38"/>
      <c r="TBV53" s="38"/>
      <c r="TBW53" s="38"/>
      <c r="TBX53" s="38"/>
      <c r="TBY53" s="38"/>
      <c r="TBZ53" s="38"/>
      <c r="TCA53" s="38"/>
      <c r="TCB53" s="38"/>
      <c r="TCC53" s="38"/>
      <c r="TCD53" s="38"/>
      <c r="TCE53" s="38"/>
      <c r="TCF53" s="38"/>
      <c r="TCG53" s="38"/>
      <c r="TCH53" s="38"/>
      <c r="TCI53" s="38"/>
      <c r="TCJ53" s="38"/>
      <c r="TCK53" s="38"/>
      <c r="TCL53" s="38"/>
      <c r="TCM53" s="38"/>
      <c r="TCN53" s="38"/>
      <c r="TCO53" s="38"/>
      <c r="TCP53" s="38"/>
      <c r="TCQ53" s="38"/>
      <c r="TCR53" s="38"/>
      <c r="TCS53" s="38"/>
      <c r="TCT53" s="38"/>
      <c r="TCU53" s="38"/>
      <c r="TCV53" s="38"/>
      <c r="TCW53" s="38"/>
      <c r="TCX53" s="38"/>
      <c r="TCY53" s="38"/>
      <c r="TCZ53" s="38"/>
      <c r="TDA53" s="38"/>
      <c r="TDB53" s="38"/>
      <c r="TDC53" s="38"/>
      <c r="TDD53" s="38"/>
      <c r="TDE53" s="38"/>
      <c r="TDF53" s="38"/>
      <c r="TDG53" s="38"/>
      <c r="TDH53" s="38"/>
      <c r="TDI53" s="38"/>
      <c r="TDJ53" s="38"/>
      <c r="TDK53" s="38"/>
      <c r="TDL53" s="38"/>
      <c r="TDM53" s="38"/>
      <c r="TDN53" s="38"/>
      <c r="TDO53" s="38"/>
      <c r="TDP53" s="38"/>
      <c r="TDQ53" s="38"/>
      <c r="TDR53" s="38"/>
      <c r="TDS53" s="38"/>
      <c r="TDT53" s="38"/>
      <c r="TDU53" s="38"/>
      <c r="TDV53" s="38"/>
      <c r="TDW53" s="38"/>
      <c r="TDX53" s="38"/>
      <c r="TDY53" s="38"/>
      <c r="TDZ53" s="38"/>
      <c r="TEA53" s="38"/>
      <c r="TEB53" s="38"/>
      <c r="TEC53" s="38"/>
      <c r="TED53" s="38"/>
      <c r="TEE53" s="38"/>
      <c r="TEF53" s="38"/>
      <c r="TEG53" s="38"/>
      <c r="TEH53" s="38"/>
      <c r="TEI53" s="38"/>
      <c r="TEJ53" s="38"/>
      <c r="TEK53" s="38"/>
      <c r="TEL53" s="38"/>
      <c r="TEM53" s="38"/>
      <c r="TEN53" s="38"/>
      <c r="TEO53" s="38"/>
      <c r="TEP53" s="38"/>
      <c r="TEQ53" s="38"/>
      <c r="TER53" s="38"/>
      <c r="TES53" s="38"/>
      <c r="TET53" s="38"/>
      <c r="TEU53" s="38"/>
      <c r="TEV53" s="38"/>
      <c r="TEW53" s="38"/>
      <c r="TEX53" s="38"/>
      <c r="TEY53" s="38"/>
      <c r="TEZ53" s="38"/>
      <c r="TFA53" s="38"/>
      <c r="TFB53" s="38"/>
      <c r="TFC53" s="38"/>
      <c r="TFD53" s="38"/>
      <c r="TFE53" s="38"/>
      <c r="TFF53" s="38"/>
      <c r="TFG53" s="38"/>
      <c r="TFH53" s="38"/>
      <c r="TFI53" s="38"/>
      <c r="TFJ53" s="38"/>
      <c r="TFK53" s="38"/>
      <c r="TFL53" s="38"/>
      <c r="TFM53" s="38"/>
      <c r="TFN53" s="38"/>
      <c r="TFO53" s="38"/>
      <c r="TFP53" s="38"/>
      <c r="TFQ53" s="38"/>
      <c r="TFR53" s="38"/>
      <c r="TFS53" s="38"/>
      <c r="TFT53" s="38"/>
      <c r="TFU53" s="38"/>
      <c r="TFV53" s="38"/>
      <c r="TFW53" s="38"/>
      <c r="TFX53" s="38"/>
      <c r="TFY53" s="38"/>
      <c r="TFZ53" s="38"/>
      <c r="TGA53" s="38"/>
      <c r="TGB53" s="38"/>
      <c r="TGC53" s="38"/>
      <c r="TGD53" s="38"/>
      <c r="TGE53" s="38"/>
      <c r="TGF53" s="38"/>
      <c r="TGG53" s="38"/>
      <c r="TGH53" s="38"/>
      <c r="TGI53" s="38"/>
      <c r="TGJ53" s="38"/>
      <c r="TGK53" s="38"/>
      <c r="TGL53" s="38"/>
      <c r="TGM53" s="38"/>
      <c r="TGN53" s="38"/>
      <c r="TGO53" s="38"/>
      <c r="TGP53" s="38"/>
      <c r="TGQ53" s="38"/>
      <c r="TGR53" s="38"/>
      <c r="TGS53" s="38"/>
      <c r="TGT53" s="38"/>
      <c r="TGU53" s="38"/>
      <c r="TGV53" s="38"/>
      <c r="TGW53" s="38"/>
      <c r="TGX53" s="38"/>
      <c r="TGY53" s="38"/>
      <c r="TGZ53" s="38"/>
      <c r="THA53" s="38"/>
      <c r="THB53" s="38"/>
      <c r="THC53" s="38"/>
      <c r="THD53" s="38"/>
      <c r="THE53" s="38"/>
      <c r="THF53" s="38"/>
      <c r="THG53" s="38"/>
      <c r="THH53" s="38"/>
      <c r="THI53" s="38"/>
      <c r="THJ53" s="38"/>
      <c r="THK53" s="38"/>
      <c r="THL53" s="38"/>
      <c r="THM53" s="38"/>
      <c r="THN53" s="38"/>
      <c r="THO53" s="38"/>
      <c r="THP53" s="38"/>
      <c r="THQ53" s="38"/>
      <c r="THR53" s="38"/>
      <c r="THS53" s="38"/>
      <c r="THT53" s="38"/>
      <c r="THU53" s="38"/>
      <c r="THV53" s="38"/>
      <c r="THW53" s="38"/>
      <c r="THX53" s="38"/>
      <c r="THY53" s="38"/>
      <c r="THZ53" s="38"/>
      <c r="TIA53" s="38"/>
      <c r="TIB53" s="38"/>
      <c r="TIC53" s="38"/>
      <c r="TID53" s="38"/>
      <c r="TIE53" s="38"/>
      <c r="TIF53" s="38"/>
      <c r="TIG53" s="38"/>
      <c r="TIH53" s="38"/>
      <c r="TII53" s="38"/>
      <c r="TIJ53" s="38"/>
      <c r="TIK53" s="38"/>
      <c r="TIL53" s="38"/>
      <c r="TIM53" s="38"/>
      <c r="TIN53" s="38"/>
      <c r="TIO53" s="38"/>
      <c r="TIP53" s="38"/>
      <c r="TIQ53" s="38"/>
      <c r="TIR53" s="38"/>
      <c r="TIS53" s="38"/>
      <c r="TIT53" s="38"/>
      <c r="TIU53" s="38"/>
      <c r="TIV53" s="38"/>
      <c r="TIW53" s="38"/>
      <c r="TIX53" s="38"/>
      <c r="TIY53" s="38"/>
      <c r="TIZ53" s="38"/>
      <c r="TJA53" s="38"/>
      <c r="TJB53" s="38"/>
      <c r="TJC53" s="38"/>
      <c r="TJD53" s="38"/>
      <c r="TJE53" s="38"/>
      <c r="TJF53" s="38"/>
      <c r="TJG53" s="38"/>
      <c r="TJH53" s="38"/>
      <c r="TJI53" s="38"/>
      <c r="TJJ53" s="38"/>
      <c r="TJK53" s="38"/>
      <c r="TJL53" s="38"/>
      <c r="TJM53" s="38"/>
      <c r="TJN53" s="38"/>
      <c r="TJO53" s="38"/>
      <c r="TJP53" s="38"/>
      <c r="TJQ53" s="38"/>
      <c r="TJR53" s="38"/>
      <c r="TJS53" s="38"/>
      <c r="TJT53" s="38"/>
      <c r="TJU53" s="38"/>
      <c r="TJV53" s="38"/>
      <c r="TJW53" s="38"/>
      <c r="TJX53" s="38"/>
      <c r="TJY53" s="38"/>
      <c r="TJZ53" s="38"/>
      <c r="TKA53" s="38"/>
      <c r="TKB53" s="38"/>
      <c r="TKC53" s="38"/>
      <c r="TKD53" s="38"/>
      <c r="TKE53" s="38"/>
      <c r="TKF53" s="38"/>
      <c r="TKG53" s="38"/>
      <c r="TKH53" s="38"/>
      <c r="TKI53" s="38"/>
      <c r="TKJ53" s="38"/>
      <c r="TKK53" s="38"/>
      <c r="TKL53" s="38"/>
      <c r="TKM53" s="38"/>
      <c r="TKN53" s="38"/>
      <c r="TKO53" s="38"/>
      <c r="TKP53" s="38"/>
      <c r="TKQ53" s="38"/>
      <c r="TKR53" s="38"/>
      <c r="TKS53" s="38"/>
      <c r="TKT53" s="38"/>
      <c r="TKU53" s="38"/>
      <c r="TKV53" s="38"/>
      <c r="TKW53" s="38"/>
      <c r="TKX53" s="38"/>
      <c r="TKY53" s="38"/>
      <c r="TKZ53" s="38"/>
      <c r="TLA53" s="38"/>
      <c r="TLB53" s="38"/>
      <c r="TLC53" s="38"/>
      <c r="TLD53" s="38"/>
      <c r="TLE53" s="38"/>
      <c r="TLF53" s="38"/>
      <c r="TLG53" s="38"/>
      <c r="TLH53" s="38"/>
      <c r="TLI53" s="38"/>
      <c r="TLJ53" s="38"/>
      <c r="TLK53" s="38"/>
      <c r="TLL53" s="38"/>
      <c r="TLM53" s="38"/>
      <c r="TLN53" s="38"/>
      <c r="TLO53" s="38"/>
      <c r="TLP53" s="38"/>
      <c r="TLQ53" s="38"/>
      <c r="TLR53" s="38"/>
      <c r="TLS53" s="38"/>
      <c r="TLT53" s="38"/>
      <c r="TLU53" s="38"/>
      <c r="TLV53" s="38"/>
      <c r="TLW53" s="38"/>
      <c r="TLX53" s="38"/>
      <c r="TLY53" s="38"/>
      <c r="TLZ53" s="38"/>
      <c r="TMA53" s="38"/>
      <c r="TMB53" s="38"/>
      <c r="TMC53" s="38"/>
      <c r="TMD53" s="38"/>
      <c r="TME53" s="38"/>
      <c r="TMF53" s="38"/>
      <c r="TMG53" s="38"/>
      <c r="TMH53" s="38"/>
      <c r="TMI53" s="38"/>
      <c r="TMJ53" s="38"/>
      <c r="TMK53" s="38"/>
      <c r="TML53" s="38"/>
      <c r="TMM53" s="38"/>
      <c r="TMN53" s="38"/>
      <c r="TMO53" s="38"/>
      <c r="TMP53" s="38"/>
      <c r="TMQ53" s="38"/>
      <c r="TMR53" s="38"/>
      <c r="TMS53" s="38"/>
      <c r="TMT53" s="38"/>
      <c r="TMU53" s="38"/>
      <c r="TMV53" s="38"/>
      <c r="TMW53" s="38"/>
      <c r="TMX53" s="38"/>
      <c r="TMY53" s="38"/>
      <c r="TMZ53" s="38"/>
      <c r="TNA53" s="38"/>
      <c r="TNB53" s="38"/>
      <c r="TNC53" s="38"/>
      <c r="TND53" s="38"/>
      <c r="TNE53" s="38"/>
      <c r="TNF53" s="38"/>
      <c r="TNG53" s="38"/>
      <c r="TNH53" s="38"/>
      <c r="TNI53" s="38"/>
      <c r="TNJ53" s="38"/>
      <c r="TNK53" s="38"/>
      <c r="TNL53" s="38"/>
      <c r="TNM53" s="38"/>
      <c r="TNN53" s="38"/>
      <c r="TNO53" s="38"/>
      <c r="TNP53" s="38"/>
      <c r="TNQ53" s="38"/>
      <c r="TNR53" s="38"/>
      <c r="TNS53" s="38"/>
      <c r="TNT53" s="38"/>
      <c r="TNU53" s="38"/>
      <c r="TNV53" s="38"/>
      <c r="TNW53" s="38"/>
      <c r="TNX53" s="38"/>
      <c r="TNY53" s="38"/>
      <c r="TNZ53" s="38"/>
      <c r="TOA53" s="38"/>
      <c r="TOB53" s="38"/>
      <c r="TOC53" s="38"/>
      <c r="TOD53" s="38"/>
      <c r="TOE53" s="38"/>
      <c r="TOF53" s="38"/>
      <c r="TOG53" s="38"/>
      <c r="TOH53" s="38"/>
      <c r="TOI53" s="38"/>
      <c r="TOJ53" s="38"/>
      <c r="TOK53" s="38"/>
      <c r="TOL53" s="38"/>
      <c r="TOM53" s="38"/>
      <c r="TON53" s="38"/>
      <c r="TOO53" s="38"/>
      <c r="TOP53" s="38"/>
      <c r="TOQ53" s="38"/>
      <c r="TOR53" s="38"/>
      <c r="TOS53" s="38"/>
      <c r="TOT53" s="38"/>
      <c r="TOU53" s="38"/>
      <c r="TOV53" s="38"/>
      <c r="TOW53" s="38"/>
      <c r="TOX53" s="38"/>
      <c r="TOY53" s="38"/>
      <c r="TOZ53" s="38"/>
      <c r="TPA53" s="38"/>
      <c r="TPB53" s="38"/>
      <c r="TPC53" s="38"/>
      <c r="TPD53" s="38"/>
      <c r="TPE53" s="38"/>
      <c r="TPF53" s="38"/>
      <c r="TPG53" s="38"/>
      <c r="TPH53" s="38"/>
      <c r="TPI53" s="38"/>
      <c r="TPJ53" s="38"/>
      <c r="TPK53" s="38"/>
      <c r="TPL53" s="38"/>
      <c r="TPM53" s="38"/>
      <c r="TPN53" s="38"/>
      <c r="TPO53" s="38"/>
      <c r="TPP53" s="38"/>
      <c r="TPQ53" s="38"/>
      <c r="TPR53" s="38"/>
      <c r="TPS53" s="38"/>
      <c r="TPT53" s="38"/>
      <c r="TPU53" s="38"/>
      <c r="TPV53" s="38"/>
      <c r="TPW53" s="38"/>
      <c r="TPX53" s="38"/>
      <c r="TPY53" s="38"/>
      <c r="TPZ53" s="38"/>
      <c r="TQA53" s="38"/>
      <c r="TQB53" s="38"/>
      <c r="TQC53" s="38"/>
      <c r="TQD53" s="38"/>
      <c r="TQE53" s="38"/>
      <c r="TQF53" s="38"/>
      <c r="TQG53" s="38"/>
      <c r="TQH53" s="38"/>
      <c r="TQI53" s="38"/>
      <c r="TQJ53" s="38"/>
      <c r="TQK53" s="38"/>
      <c r="TQL53" s="38"/>
      <c r="TQM53" s="38"/>
      <c r="TQN53" s="38"/>
      <c r="TQO53" s="38"/>
      <c r="TQP53" s="38"/>
      <c r="TQQ53" s="38"/>
      <c r="TQR53" s="38"/>
      <c r="TQS53" s="38"/>
      <c r="TQT53" s="38"/>
      <c r="TQU53" s="38"/>
      <c r="TQV53" s="38"/>
      <c r="TQW53" s="38"/>
      <c r="TQX53" s="38"/>
      <c r="TQY53" s="38"/>
      <c r="TQZ53" s="38"/>
      <c r="TRA53" s="38"/>
      <c r="TRB53" s="38"/>
      <c r="TRC53" s="38"/>
      <c r="TRD53" s="38"/>
      <c r="TRE53" s="38"/>
      <c r="TRF53" s="38"/>
      <c r="TRG53" s="38"/>
      <c r="TRH53" s="38"/>
      <c r="TRI53" s="38"/>
      <c r="TRJ53" s="38"/>
      <c r="TRK53" s="38"/>
      <c r="TRL53" s="38"/>
      <c r="TRM53" s="38"/>
      <c r="TRN53" s="38"/>
      <c r="TRO53" s="38"/>
      <c r="TRP53" s="38"/>
      <c r="TRQ53" s="38"/>
      <c r="TRR53" s="38"/>
      <c r="TRS53" s="38"/>
      <c r="TRT53" s="38"/>
      <c r="TRU53" s="38"/>
      <c r="TRV53" s="38"/>
      <c r="TRW53" s="38"/>
      <c r="TRX53" s="38"/>
      <c r="TRY53" s="38"/>
      <c r="TRZ53" s="38"/>
      <c r="TSA53" s="38"/>
      <c r="TSB53" s="38"/>
      <c r="TSC53" s="38"/>
      <c r="TSD53" s="38"/>
      <c r="TSE53" s="38"/>
      <c r="TSF53" s="38"/>
      <c r="TSG53" s="38"/>
      <c r="TSH53" s="38"/>
      <c r="TSI53" s="38"/>
      <c r="TSJ53" s="38"/>
      <c r="TSK53" s="38"/>
      <c r="TSL53" s="38"/>
      <c r="TSM53" s="38"/>
      <c r="TSN53" s="38"/>
      <c r="TSO53" s="38"/>
      <c r="TSP53" s="38"/>
      <c r="TSQ53" s="38"/>
      <c r="TSR53" s="38"/>
      <c r="TSS53" s="38"/>
      <c r="TST53" s="38"/>
      <c r="TSU53" s="38"/>
      <c r="TSV53" s="38"/>
      <c r="TSW53" s="38"/>
      <c r="TSX53" s="38"/>
      <c r="TSY53" s="38"/>
      <c r="TSZ53" s="38"/>
      <c r="TTA53" s="38"/>
      <c r="TTB53" s="38"/>
      <c r="TTC53" s="38"/>
      <c r="TTD53" s="38"/>
      <c r="TTE53" s="38"/>
      <c r="TTF53" s="38"/>
      <c r="TTG53" s="38"/>
      <c r="TTH53" s="38"/>
      <c r="TTI53" s="38"/>
      <c r="TTJ53" s="38"/>
      <c r="TTK53" s="38"/>
      <c r="TTL53" s="38"/>
      <c r="TTM53" s="38"/>
      <c r="TTN53" s="38"/>
      <c r="TTO53" s="38"/>
      <c r="TTP53" s="38"/>
      <c r="TTQ53" s="38"/>
      <c r="TTR53" s="38"/>
      <c r="TTS53" s="38"/>
      <c r="TTT53" s="38"/>
      <c r="TTU53" s="38"/>
      <c r="TTV53" s="38"/>
      <c r="TTW53" s="38"/>
      <c r="TTX53" s="38"/>
      <c r="TTY53" s="38"/>
      <c r="TTZ53" s="38"/>
      <c r="TUA53" s="38"/>
      <c r="TUB53" s="38"/>
      <c r="TUC53" s="38"/>
      <c r="TUD53" s="38"/>
      <c r="TUE53" s="38"/>
      <c r="TUF53" s="38"/>
      <c r="TUG53" s="38"/>
      <c r="TUH53" s="38"/>
      <c r="TUI53" s="38"/>
      <c r="TUJ53" s="38"/>
      <c r="TUK53" s="38"/>
      <c r="TUL53" s="38"/>
      <c r="TUM53" s="38"/>
      <c r="TUN53" s="38"/>
      <c r="TUO53" s="38"/>
      <c r="TUP53" s="38"/>
      <c r="TUQ53" s="38"/>
      <c r="TUR53" s="38"/>
      <c r="TUS53" s="38"/>
      <c r="TUT53" s="38"/>
      <c r="TUU53" s="38"/>
      <c r="TUV53" s="38"/>
      <c r="TUW53" s="38"/>
      <c r="TUX53" s="38"/>
      <c r="TUY53" s="38"/>
      <c r="TUZ53" s="38"/>
      <c r="TVA53" s="38"/>
      <c r="TVB53" s="38"/>
      <c r="TVC53" s="38"/>
      <c r="TVD53" s="38"/>
      <c r="TVE53" s="38"/>
      <c r="TVF53" s="38"/>
      <c r="TVG53" s="38"/>
      <c r="TVH53" s="38"/>
      <c r="TVI53" s="38"/>
      <c r="TVJ53" s="38"/>
      <c r="TVK53" s="38"/>
      <c r="TVL53" s="38"/>
      <c r="TVM53" s="38"/>
      <c r="TVN53" s="38"/>
      <c r="TVO53" s="38"/>
      <c r="TVP53" s="38"/>
      <c r="TVQ53" s="38"/>
      <c r="TVR53" s="38"/>
      <c r="TVS53" s="38"/>
      <c r="TVT53" s="38"/>
      <c r="TVU53" s="38"/>
      <c r="TVV53" s="38"/>
      <c r="TVW53" s="38"/>
      <c r="TVX53" s="38"/>
      <c r="TVY53" s="38"/>
      <c r="TVZ53" s="38"/>
      <c r="TWA53" s="38"/>
      <c r="TWB53" s="38"/>
      <c r="TWC53" s="38"/>
      <c r="TWD53" s="38"/>
      <c r="TWE53" s="38"/>
      <c r="TWF53" s="38"/>
      <c r="TWG53" s="38"/>
      <c r="TWH53" s="38"/>
      <c r="TWI53" s="38"/>
      <c r="TWJ53" s="38"/>
      <c r="TWK53" s="38"/>
      <c r="TWL53" s="38"/>
      <c r="TWM53" s="38"/>
      <c r="TWN53" s="38"/>
      <c r="TWO53" s="38"/>
      <c r="TWP53" s="38"/>
      <c r="TWQ53" s="38"/>
      <c r="TWR53" s="38"/>
      <c r="TWS53" s="38"/>
      <c r="TWT53" s="38"/>
      <c r="TWU53" s="38"/>
      <c r="TWV53" s="38"/>
      <c r="TWW53" s="38"/>
      <c r="TWX53" s="38"/>
      <c r="TWY53" s="38"/>
      <c r="TWZ53" s="38"/>
      <c r="TXA53" s="38"/>
      <c r="TXB53" s="38"/>
      <c r="TXC53" s="38"/>
      <c r="TXD53" s="38"/>
      <c r="TXE53" s="38"/>
      <c r="TXF53" s="38"/>
      <c r="TXG53" s="38"/>
      <c r="TXH53" s="38"/>
      <c r="TXI53" s="38"/>
      <c r="TXJ53" s="38"/>
      <c r="TXK53" s="38"/>
      <c r="TXL53" s="38"/>
      <c r="TXM53" s="38"/>
      <c r="TXN53" s="38"/>
      <c r="TXO53" s="38"/>
      <c r="TXP53" s="38"/>
      <c r="TXQ53" s="38"/>
      <c r="TXR53" s="38"/>
      <c r="TXS53" s="38"/>
      <c r="TXT53" s="38"/>
      <c r="TXU53" s="38"/>
      <c r="TXV53" s="38"/>
      <c r="TXW53" s="38"/>
      <c r="TXX53" s="38"/>
      <c r="TXY53" s="38"/>
      <c r="TXZ53" s="38"/>
      <c r="TYA53" s="38"/>
      <c r="TYB53" s="38"/>
      <c r="TYC53" s="38"/>
      <c r="TYD53" s="38"/>
      <c r="TYE53" s="38"/>
      <c r="TYF53" s="38"/>
      <c r="TYG53" s="38"/>
      <c r="TYH53" s="38"/>
      <c r="TYI53" s="38"/>
      <c r="TYJ53" s="38"/>
      <c r="TYK53" s="38"/>
      <c r="TYL53" s="38"/>
      <c r="TYM53" s="38"/>
      <c r="TYN53" s="38"/>
      <c r="TYO53" s="38"/>
      <c r="TYP53" s="38"/>
      <c r="TYQ53" s="38"/>
      <c r="TYR53" s="38"/>
      <c r="TYS53" s="38"/>
      <c r="TYT53" s="38"/>
      <c r="TYU53" s="38"/>
      <c r="TYV53" s="38"/>
      <c r="TYW53" s="38"/>
      <c r="TYX53" s="38"/>
      <c r="TYY53" s="38"/>
      <c r="TYZ53" s="38"/>
      <c r="TZA53" s="38"/>
      <c r="TZB53" s="38"/>
      <c r="TZC53" s="38"/>
      <c r="TZD53" s="38"/>
      <c r="TZE53" s="38"/>
      <c r="TZF53" s="38"/>
      <c r="TZG53" s="38"/>
      <c r="TZH53" s="38"/>
      <c r="TZI53" s="38"/>
      <c r="TZJ53" s="38"/>
      <c r="TZK53" s="38"/>
      <c r="TZL53" s="38"/>
      <c r="TZM53" s="38"/>
      <c r="TZN53" s="38"/>
      <c r="TZO53" s="38"/>
      <c r="TZP53" s="38"/>
      <c r="TZQ53" s="38"/>
      <c r="TZR53" s="38"/>
      <c r="TZS53" s="38"/>
      <c r="TZT53" s="38"/>
      <c r="TZU53" s="38"/>
      <c r="TZV53" s="38"/>
      <c r="TZW53" s="38"/>
      <c r="TZX53" s="38"/>
      <c r="TZY53" s="38"/>
      <c r="TZZ53" s="38"/>
      <c r="UAA53" s="38"/>
      <c r="UAB53" s="38"/>
      <c r="UAC53" s="38"/>
      <c r="UAD53" s="38"/>
      <c r="UAE53" s="38"/>
      <c r="UAF53" s="38"/>
      <c r="UAG53" s="38"/>
      <c r="UAH53" s="38"/>
      <c r="UAI53" s="38"/>
      <c r="UAJ53" s="38"/>
      <c r="UAK53" s="38"/>
      <c r="UAL53" s="38"/>
      <c r="UAM53" s="38"/>
      <c r="UAN53" s="38"/>
      <c r="UAO53" s="38"/>
      <c r="UAP53" s="38"/>
      <c r="UAQ53" s="38"/>
      <c r="UAR53" s="38"/>
      <c r="UAS53" s="38"/>
      <c r="UAT53" s="38"/>
      <c r="UAU53" s="38"/>
      <c r="UAV53" s="38"/>
      <c r="UAW53" s="38"/>
      <c r="UAX53" s="38"/>
      <c r="UAY53" s="38"/>
      <c r="UAZ53" s="38"/>
      <c r="UBA53" s="38"/>
      <c r="UBB53" s="38"/>
      <c r="UBC53" s="38"/>
      <c r="UBD53" s="38"/>
      <c r="UBE53" s="38"/>
      <c r="UBF53" s="38"/>
      <c r="UBG53" s="38"/>
      <c r="UBH53" s="38"/>
      <c r="UBI53" s="38"/>
      <c r="UBJ53" s="38"/>
      <c r="UBK53" s="38"/>
      <c r="UBL53" s="38"/>
      <c r="UBM53" s="38"/>
      <c r="UBN53" s="38"/>
      <c r="UBO53" s="38"/>
      <c r="UBP53" s="38"/>
      <c r="UBQ53" s="38"/>
      <c r="UBR53" s="38"/>
      <c r="UBS53" s="38"/>
      <c r="UBT53" s="38"/>
      <c r="UBU53" s="38"/>
      <c r="UBV53" s="38"/>
      <c r="UBW53" s="38"/>
      <c r="UBX53" s="38"/>
      <c r="UBY53" s="38"/>
      <c r="UBZ53" s="38"/>
      <c r="UCA53" s="38"/>
      <c r="UCB53" s="38"/>
      <c r="UCC53" s="38"/>
      <c r="UCD53" s="38"/>
      <c r="UCE53" s="38"/>
      <c r="UCF53" s="38"/>
      <c r="UCG53" s="38"/>
      <c r="UCH53" s="38"/>
      <c r="UCI53" s="38"/>
      <c r="UCJ53" s="38"/>
      <c r="UCK53" s="38"/>
      <c r="UCL53" s="38"/>
      <c r="UCM53" s="38"/>
      <c r="UCN53" s="38"/>
      <c r="UCO53" s="38"/>
      <c r="UCP53" s="38"/>
      <c r="UCQ53" s="38"/>
      <c r="UCR53" s="38"/>
      <c r="UCS53" s="38"/>
      <c r="UCT53" s="38"/>
      <c r="UCU53" s="38"/>
      <c r="UCV53" s="38"/>
      <c r="UCW53" s="38"/>
      <c r="UCX53" s="38"/>
      <c r="UCY53" s="38"/>
      <c r="UCZ53" s="38"/>
      <c r="UDA53" s="38"/>
      <c r="UDB53" s="38"/>
      <c r="UDC53" s="38"/>
      <c r="UDD53" s="38"/>
      <c r="UDE53" s="38"/>
      <c r="UDF53" s="38"/>
      <c r="UDG53" s="38"/>
      <c r="UDH53" s="38"/>
      <c r="UDI53" s="38"/>
      <c r="UDJ53" s="38"/>
      <c r="UDK53" s="38"/>
      <c r="UDL53" s="38"/>
      <c r="UDM53" s="38"/>
      <c r="UDN53" s="38"/>
      <c r="UDO53" s="38"/>
      <c r="UDP53" s="38"/>
      <c r="UDQ53" s="38"/>
      <c r="UDR53" s="38"/>
      <c r="UDS53" s="38"/>
      <c r="UDT53" s="38"/>
      <c r="UDU53" s="38"/>
      <c r="UDV53" s="38"/>
      <c r="UDW53" s="38"/>
      <c r="UDX53" s="38"/>
      <c r="UDY53" s="38"/>
      <c r="UDZ53" s="38"/>
      <c r="UEA53" s="38"/>
      <c r="UEB53" s="38"/>
      <c r="UEC53" s="38"/>
      <c r="UED53" s="38"/>
      <c r="UEE53" s="38"/>
      <c r="UEF53" s="38"/>
      <c r="UEG53" s="38"/>
      <c r="UEH53" s="38"/>
      <c r="UEI53" s="38"/>
      <c r="UEJ53" s="38"/>
      <c r="UEK53" s="38"/>
      <c r="UEL53" s="38"/>
      <c r="UEM53" s="38"/>
      <c r="UEN53" s="38"/>
      <c r="UEO53" s="38"/>
      <c r="UEP53" s="38"/>
      <c r="UEQ53" s="38"/>
      <c r="UER53" s="38"/>
      <c r="UES53" s="38"/>
      <c r="UET53" s="38"/>
      <c r="UEU53" s="38"/>
      <c r="UEV53" s="38"/>
      <c r="UEW53" s="38"/>
      <c r="UEX53" s="38"/>
      <c r="UEY53" s="38"/>
      <c r="UEZ53" s="38"/>
      <c r="UFA53" s="38"/>
      <c r="UFB53" s="38"/>
      <c r="UFC53" s="38"/>
      <c r="UFD53" s="38"/>
      <c r="UFE53" s="38"/>
      <c r="UFF53" s="38"/>
      <c r="UFG53" s="38"/>
      <c r="UFH53" s="38"/>
      <c r="UFI53" s="38"/>
      <c r="UFJ53" s="38"/>
      <c r="UFK53" s="38"/>
      <c r="UFL53" s="38"/>
      <c r="UFM53" s="38"/>
      <c r="UFN53" s="38"/>
      <c r="UFO53" s="38"/>
      <c r="UFP53" s="38"/>
      <c r="UFQ53" s="38"/>
      <c r="UFR53" s="38"/>
      <c r="UFS53" s="38"/>
      <c r="UFT53" s="38"/>
      <c r="UFU53" s="38"/>
      <c r="UFV53" s="38"/>
      <c r="UFW53" s="38"/>
      <c r="UFX53" s="38"/>
      <c r="UFY53" s="38"/>
      <c r="UFZ53" s="38"/>
      <c r="UGA53" s="38"/>
      <c r="UGB53" s="38"/>
      <c r="UGC53" s="38"/>
      <c r="UGD53" s="38"/>
      <c r="UGE53" s="38"/>
      <c r="UGF53" s="38"/>
      <c r="UGG53" s="38"/>
      <c r="UGH53" s="38"/>
      <c r="UGI53" s="38"/>
      <c r="UGJ53" s="38"/>
      <c r="UGK53" s="38"/>
      <c r="UGL53" s="38"/>
      <c r="UGM53" s="38"/>
      <c r="UGN53" s="38"/>
      <c r="UGO53" s="38"/>
      <c r="UGP53" s="38"/>
      <c r="UGQ53" s="38"/>
      <c r="UGR53" s="38"/>
      <c r="UGS53" s="38"/>
      <c r="UGT53" s="38"/>
      <c r="UGU53" s="38"/>
      <c r="UGV53" s="38"/>
      <c r="UGW53" s="38"/>
      <c r="UGX53" s="38"/>
      <c r="UGY53" s="38"/>
      <c r="UGZ53" s="38"/>
      <c r="UHA53" s="38"/>
      <c r="UHB53" s="38"/>
      <c r="UHC53" s="38"/>
      <c r="UHD53" s="38"/>
      <c r="UHE53" s="38"/>
      <c r="UHF53" s="38"/>
      <c r="UHG53" s="38"/>
      <c r="UHH53" s="38"/>
      <c r="UHI53" s="38"/>
      <c r="UHJ53" s="38"/>
      <c r="UHK53" s="38"/>
      <c r="UHL53" s="38"/>
      <c r="UHM53" s="38"/>
      <c r="UHN53" s="38"/>
      <c r="UHO53" s="38"/>
      <c r="UHP53" s="38"/>
      <c r="UHQ53" s="38"/>
      <c r="UHR53" s="38"/>
      <c r="UHS53" s="38"/>
      <c r="UHT53" s="38"/>
      <c r="UHU53" s="38"/>
      <c r="UHV53" s="38"/>
      <c r="UHW53" s="38"/>
      <c r="UHX53" s="38"/>
      <c r="UHY53" s="38"/>
      <c r="UHZ53" s="38"/>
      <c r="UIA53" s="38"/>
      <c r="UIB53" s="38"/>
      <c r="UIC53" s="38"/>
      <c r="UID53" s="38"/>
      <c r="UIE53" s="38"/>
      <c r="UIF53" s="38"/>
      <c r="UIG53" s="38"/>
      <c r="UIH53" s="38"/>
      <c r="UII53" s="38"/>
      <c r="UIJ53" s="38"/>
      <c r="UIK53" s="38"/>
      <c r="UIL53" s="38"/>
      <c r="UIM53" s="38"/>
      <c r="UIN53" s="38"/>
      <c r="UIO53" s="38"/>
      <c r="UIP53" s="38"/>
      <c r="UIQ53" s="38"/>
      <c r="UIR53" s="38"/>
      <c r="UIS53" s="38"/>
      <c r="UIT53" s="38"/>
      <c r="UIU53" s="38"/>
      <c r="UIV53" s="38"/>
      <c r="UIW53" s="38"/>
      <c r="UIX53" s="38"/>
      <c r="UIY53" s="38"/>
      <c r="UIZ53" s="38"/>
      <c r="UJA53" s="38"/>
      <c r="UJB53" s="38"/>
      <c r="UJC53" s="38"/>
      <c r="UJD53" s="38"/>
      <c r="UJE53" s="38"/>
      <c r="UJF53" s="38"/>
      <c r="UJG53" s="38"/>
      <c r="UJH53" s="38"/>
      <c r="UJI53" s="38"/>
      <c r="UJJ53" s="38"/>
      <c r="UJK53" s="38"/>
      <c r="UJL53" s="38"/>
      <c r="UJM53" s="38"/>
      <c r="UJN53" s="38"/>
      <c r="UJO53" s="38"/>
      <c r="UJP53" s="38"/>
      <c r="UJQ53" s="38"/>
      <c r="UJR53" s="38"/>
      <c r="UJS53" s="38"/>
      <c r="UJT53" s="38"/>
      <c r="UJU53" s="38"/>
      <c r="UJV53" s="38"/>
      <c r="UJW53" s="38"/>
      <c r="UJX53" s="38"/>
      <c r="UJY53" s="38"/>
      <c r="UJZ53" s="38"/>
      <c r="UKA53" s="38"/>
      <c r="UKB53" s="38"/>
      <c r="UKC53" s="38"/>
      <c r="UKD53" s="38"/>
      <c r="UKE53" s="38"/>
      <c r="UKF53" s="38"/>
      <c r="UKG53" s="38"/>
      <c r="UKH53" s="38"/>
      <c r="UKI53" s="38"/>
      <c r="UKJ53" s="38"/>
      <c r="UKK53" s="38"/>
      <c r="UKL53" s="38"/>
      <c r="UKM53" s="38"/>
      <c r="UKN53" s="38"/>
      <c r="UKO53" s="38"/>
      <c r="UKP53" s="38"/>
      <c r="UKQ53" s="38"/>
      <c r="UKR53" s="38"/>
      <c r="UKS53" s="38"/>
      <c r="UKT53" s="38"/>
      <c r="UKU53" s="38"/>
      <c r="UKV53" s="38"/>
      <c r="UKW53" s="38"/>
      <c r="UKX53" s="38"/>
      <c r="UKY53" s="38"/>
      <c r="UKZ53" s="38"/>
      <c r="ULA53" s="38"/>
      <c r="ULB53" s="38"/>
      <c r="ULC53" s="38"/>
      <c r="ULD53" s="38"/>
      <c r="ULE53" s="38"/>
      <c r="ULF53" s="38"/>
      <c r="ULG53" s="38"/>
      <c r="ULH53" s="38"/>
      <c r="ULI53" s="38"/>
      <c r="ULJ53" s="38"/>
      <c r="ULK53" s="38"/>
      <c r="ULL53" s="38"/>
      <c r="ULM53" s="38"/>
      <c r="ULN53" s="38"/>
      <c r="ULO53" s="38"/>
      <c r="ULP53" s="38"/>
      <c r="ULQ53" s="38"/>
      <c r="ULR53" s="38"/>
      <c r="ULS53" s="38"/>
      <c r="ULT53" s="38"/>
      <c r="ULU53" s="38"/>
      <c r="ULV53" s="38"/>
      <c r="ULW53" s="38"/>
      <c r="ULX53" s="38"/>
      <c r="ULY53" s="38"/>
      <c r="ULZ53" s="38"/>
      <c r="UMA53" s="38"/>
      <c r="UMB53" s="38"/>
      <c r="UMC53" s="38"/>
      <c r="UMD53" s="38"/>
      <c r="UME53" s="38"/>
      <c r="UMF53" s="38"/>
      <c r="UMG53" s="38"/>
      <c r="UMH53" s="38"/>
      <c r="UMI53" s="38"/>
      <c r="UMJ53" s="38"/>
      <c r="UMK53" s="38"/>
      <c r="UML53" s="38"/>
      <c r="UMM53" s="38"/>
      <c r="UMN53" s="38"/>
      <c r="UMO53" s="38"/>
      <c r="UMP53" s="38"/>
      <c r="UMQ53" s="38"/>
      <c r="UMR53" s="38"/>
      <c r="UMS53" s="38"/>
      <c r="UMT53" s="38"/>
      <c r="UMU53" s="38"/>
      <c r="UMV53" s="38"/>
      <c r="UMW53" s="38"/>
      <c r="UMX53" s="38"/>
      <c r="UMY53" s="38"/>
      <c r="UMZ53" s="38"/>
      <c r="UNA53" s="38"/>
      <c r="UNB53" s="38"/>
      <c r="UNC53" s="38"/>
      <c r="UND53" s="38"/>
      <c r="UNE53" s="38"/>
      <c r="UNF53" s="38"/>
      <c r="UNG53" s="38"/>
      <c r="UNH53" s="38"/>
      <c r="UNI53" s="38"/>
      <c r="UNJ53" s="38"/>
      <c r="UNK53" s="38"/>
      <c r="UNL53" s="38"/>
      <c r="UNM53" s="38"/>
      <c r="UNN53" s="38"/>
      <c r="UNO53" s="38"/>
      <c r="UNP53" s="38"/>
      <c r="UNQ53" s="38"/>
      <c r="UNR53" s="38"/>
      <c r="UNS53" s="38"/>
      <c r="UNT53" s="38"/>
      <c r="UNU53" s="38"/>
      <c r="UNV53" s="38"/>
      <c r="UNW53" s="38"/>
      <c r="UNX53" s="38"/>
      <c r="UNY53" s="38"/>
      <c r="UNZ53" s="38"/>
      <c r="UOA53" s="38"/>
      <c r="UOB53" s="38"/>
      <c r="UOC53" s="38"/>
      <c r="UOD53" s="38"/>
      <c r="UOE53" s="38"/>
      <c r="UOF53" s="38"/>
      <c r="UOG53" s="38"/>
      <c r="UOH53" s="38"/>
      <c r="UOI53" s="38"/>
      <c r="UOJ53" s="38"/>
      <c r="UOK53" s="38"/>
      <c r="UOL53" s="38"/>
      <c r="UOM53" s="38"/>
      <c r="UON53" s="38"/>
      <c r="UOO53" s="38"/>
      <c r="UOP53" s="38"/>
      <c r="UOQ53" s="38"/>
      <c r="UOR53" s="38"/>
      <c r="UOS53" s="38"/>
      <c r="UOT53" s="38"/>
      <c r="UOU53" s="38"/>
      <c r="UOV53" s="38"/>
      <c r="UOW53" s="38"/>
      <c r="UOX53" s="38"/>
      <c r="UOY53" s="38"/>
      <c r="UOZ53" s="38"/>
      <c r="UPA53" s="38"/>
      <c r="UPB53" s="38"/>
      <c r="UPC53" s="38"/>
      <c r="UPD53" s="38"/>
      <c r="UPE53" s="38"/>
      <c r="UPF53" s="38"/>
      <c r="UPG53" s="38"/>
      <c r="UPH53" s="38"/>
      <c r="UPI53" s="38"/>
      <c r="UPJ53" s="38"/>
      <c r="UPK53" s="38"/>
      <c r="UPL53" s="38"/>
      <c r="UPM53" s="38"/>
      <c r="UPN53" s="38"/>
      <c r="UPO53" s="38"/>
      <c r="UPP53" s="38"/>
      <c r="UPQ53" s="38"/>
      <c r="UPR53" s="38"/>
      <c r="UPS53" s="38"/>
      <c r="UPT53" s="38"/>
      <c r="UPU53" s="38"/>
      <c r="UPV53" s="38"/>
      <c r="UPW53" s="38"/>
      <c r="UPX53" s="38"/>
      <c r="UPY53" s="38"/>
      <c r="UPZ53" s="38"/>
      <c r="UQA53" s="38"/>
      <c r="UQB53" s="38"/>
      <c r="UQC53" s="38"/>
      <c r="UQD53" s="38"/>
      <c r="UQE53" s="38"/>
      <c r="UQF53" s="38"/>
      <c r="UQG53" s="38"/>
      <c r="UQH53" s="38"/>
      <c r="UQI53" s="38"/>
      <c r="UQJ53" s="38"/>
      <c r="UQK53" s="38"/>
      <c r="UQL53" s="38"/>
      <c r="UQM53" s="38"/>
      <c r="UQN53" s="38"/>
      <c r="UQO53" s="38"/>
      <c r="UQP53" s="38"/>
      <c r="UQQ53" s="38"/>
      <c r="UQR53" s="38"/>
      <c r="UQS53" s="38"/>
      <c r="UQT53" s="38"/>
      <c r="UQU53" s="38"/>
      <c r="UQV53" s="38"/>
      <c r="UQW53" s="38"/>
      <c r="UQX53" s="38"/>
      <c r="UQY53" s="38"/>
      <c r="UQZ53" s="38"/>
      <c r="URA53" s="38"/>
      <c r="URB53" s="38"/>
      <c r="URC53" s="38"/>
      <c r="URD53" s="38"/>
      <c r="URE53" s="38"/>
      <c r="URF53" s="38"/>
      <c r="URG53" s="38"/>
      <c r="URH53" s="38"/>
      <c r="URI53" s="38"/>
      <c r="URJ53" s="38"/>
      <c r="URK53" s="38"/>
      <c r="URL53" s="38"/>
      <c r="URM53" s="38"/>
      <c r="URN53" s="38"/>
      <c r="URO53" s="38"/>
      <c r="URP53" s="38"/>
      <c r="URQ53" s="38"/>
      <c r="URR53" s="38"/>
      <c r="URS53" s="38"/>
      <c r="URT53" s="38"/>
      <c r="URU53" s="38"/>
      <c r="URV53" s="38"/>
      <c r="URW53" s="38"/>
      <c r="URX53" s="38"/>
      <c r="URY53" s="38"/>
      <c r="URZ53" s="38"/>
      <c r="USA53" s="38"/>
      <c r="USB53" s="38"/>
      <c r="USC53" s="38"/>
      <c r="USD53" s="38"/>
      <c r="USE53" s="38"/>
      <c r="USF53" s="38"/>
      <c r="USG53" s="38"/>
      <c r="USH53" s="38"/>
      <c r="USI53" s="38"/>
      <c r="USJ53" s="38"/>
      <c r="USK53" s="38"/>
      <c r="USL53" s="38"/>
      <c r="USM53" s="38"/>
      <c r="USN53" s="38"/>
      <c r="USO53" s="38"/>
      <c r="USP53" s="38"/>
      <c r="USQ53" s="38"/>
      <c r="USR53" s="38"/>
      <c r="USS53" s="38"/>
      <c r="UST53" s="38"/>
      <c r="USU53" s="38"/>
      <c r="USV53" s="38"/>
      <c r="USW53" s="38"/>
      <c r="USX53" s="38"/>
      <c r="USY53" s="38"/>
      <c r="USZ53" s="38"/>
      <c r="UTA53" s="38"/>
      <c r="UTB53" s="38"/>
      <c r="UTC53" s="38"/>
      <c r="UTD53" s="38"/>
      <c r="UTE53" s="38"/>
      <c r="UTF53" s="38"/>
      <c r="UTG53" s="38"/>
      <c r="UTH53" s="38"/>
      <c r="UTI53" s="38"/>
      <c r="UTJ53" s="38"/>
      <c r="UTK53" s="38"/>
      <c r="UTL53" s="38"/>
      <c r="UTM53" s="38"/>
      <c r="UTN53" s="38"/>
      <c r="UTO53" s="38"/>
      <c r="UTP53" s="38"/>
      <c r="UTQ53" s="38"/>
      <c r="UTR53" s="38"/>
      <c r="UTS53" s="38"/>
      <c r="UTT53" s="38"/>
      <c r="UTU53" s="38"/>
      <c r="UTV53" s="38"/>
      <c r="UTW53" s="38"/>
      <c r="UTX53" s="38"/>
      <c r="UTY53" s="38"/>
      <c r="UTZ53" s="38"/>
      <c r="UUA53" s="38"/>
      <c r="UUB53" s="38"/>
      <c r="UUC53" s="38"/>
      <c r="UUD53" s="38"/>
      <c r="UUE53" s="38"/>
      <c r="UUF53" s="38"/>
      <c r="UUG53" s="38"/>
      <c r="UUH53" s="38"/>
      <c r="UUI53" s="38"/>
      <c r="UUJ53" s="38"/>
      <c r="UUK53" s="38"/>
      <c r="UUL53" s="38"/>
      <c r="UUM53" s="38"/>
      <c r="UUN53" s="38"/>
      <c r="UUO53" s="38"/>
      <c r="UUP53" s="38"/>
      <c r="UUQ53" s="38"/>
      <c r="UUR53" s="38"/>
      <c r="UUS53" s="38"/>
      <c r="UUT53" s="38"/>
      <c r="UUU53" s="38"/>
      <c r="UUV53" s="38"/>
      <c r="UUW53" s="38"/>
      <c r="UUX53" s="38"/>
      <c r="UUY53" s="38"/>
      <c r="UUZ53" s="38"/>
      <c r="UVA53" s="38"/>
      <c r="UVB53" s="38"/>
      <c r="UVC53" s="38"/>
      <c r="UVD53" s="38"/>
      <c r="UVE53" s="38"/>
      <c r="UVF53" s="38"/>
      <c r="UVG53" s="38"/>
      <c r="UVH53" s="38"/>
      <c r="UVI53" s="38"/>
      <c r="UVJ53" s="38"/>
      <c r="UVK53" s="38"/>
      <c r="UVL53" s="38"/>
      <c r="UVM53" s="38"/>
      <c r="UVN53" s="38"/>
      <c r="UVO53" s="38"/>
      <c r="UVP53" s="38"/>
      <c r="UVQ53" s="38"/>
      <c r="UVR53" s="38"/>
      <c r="UVS53" s="38"/>
      <c r="UVT53" s="38"/>
      <c r="UVU53" s="38"/>
      <c r="UVV53" s="38"/>
      <c r="UVW53" s="38"/>
      <c r="UVX53" s="38"/>
      <c r="UVY53" s="38"/>
      <c r="UVZ53" s="38"/>
      <c r="UWA53" s="38"/>
      <c r="UWB53" s="38"/>
      <c r="UWC53" s="38"/>
      <c r="UWD53" s="38"/>
      <c r="UWE53" s="38"/>
      <c r="UWF53" s="38"/>
      <c r="UWG53" s="38"/>
      <c r="UWH53" s="38"/>
      <c r="UWI53" s="38"/>
      <c r="UWJ53" s="38"/>
      <c r="UWK53" s="38"/>
      <c r="UWL53" s="38"/>
      <c r="UWM53" s="38"/>
      <c r="UWN53" s="38"/>
      <c r="UWO53" s="38"/>
      <c r="UWP53" s="38"/>
      <c r="UWQ53" s="38"/>
      <c r="UWR53" s="38"/>
      <c r="UWS53" s="38"/>
      <c r="UWT53" s="38"/>
      <c r="UWU53" s="38"/>
      <c r="UWV53" s="38"/>
      <c r="UWW53" s="38"/>
      <c r="UWX53" s="38"/>
      <c r="UWY53" s="38"/>
      <c r="UWZ53" s="38"/>
      <c r="UXA53" s="38"/>
      <c r="UXB53" s="38"/>
      <c r="UXC53" s="38"/>
      <c r="UXD53" s="38"/>
      <c r="UXE53" s="38"/>
      <c r="UXF53" s="38"/>
      <c r="UXG53" s="38"/>
      <c r="UXH53" s="38"/>
      <c r="UXI53" s="38"/>
      <c r="UXJ53" s="38"/>
      <c r="UXK53" s="38"/>
      <c r="UXL53" s="38"/>
      <c r="UXM53" s="38"/>
      <c r="UXN53" s="38"/>
      <c r="UXO53" s="38"/>
      <c r="UXP53" s="38"/>
      <c r="UXQ53" s="38"/>
      <c r="UXR53" s="38"/>
      <c r="UXS53" s="38"/>
      <c r="UXT53" s="38"/>
      <c r="UXU53" s="38"/>
      <c r="UXV53" s="38"/>
      <c r="UXW53" s="38"/>
      <c r="UXX53" s="38"/>
      <c r="UXY53" s="38"/>
      <c r="UXZ53" s="38"/>
      <c r="UYA53" s="38"/>
      <c r="UYB53" s="38"/>
      <c r="UYC53" s="38"/>
      <c r="UYD53" s="38"/>
      <c r="UYE53" s="38"/>
      <c r="UYF53" s="38"/>
      <c r="UYG53" s="38"/>
      <c r="UYH53" s="38"/>
      <c r="UYI53" s="38"/>
      <c r="UYJ53" s="38"/>
      <c r="UYK53" s="38"/>
      <c r="UYL53" s="38"/>
      <c r="UYM53" s="38"/>
      <c r="UYN53" s="38"/>
      <c r="UYO53" s="38"/>
      <c r="UYP53" s="38"/>
      <c r="UYQ53" s="38"/>
      <c r="UYR53" s="38"/>
      <c r="UYS53" s="38"/>
      <c r="UYT53" s="38"/>
      <c r="UYU53" s="38"/>
      <c r="UYV53" s="38"/>
      <c r="UYW53" s="38"/>
      <c r="UYX53" s="38"/>
      <c r="UYY53" s="38"/>
      <c r="UYZ53" s="38"/>
      <c r="UZA53" s="38"/>
      <c r="UZB53" s="38"/>
      <c r="UZC53" s="38"/>
      <c r="UZD53" s="38"/>
      <c r="UZE53" s="38"/>
      <c r="UZF53" s="38"/>
      <c r="UZG53" s="38"/>
      <c r="UZH53" s="38"/>
      <c r="UZI53" s="38"/>
      <c r="UZJ53" s="38"/>
      <c r="UZK53" s="38"/>
      <c r="UZL53" s="38"/>
      <c r="UZM53" s="38"/>
      <c r="UZN53" s="38"/>
      <c r="UZO53" s="38"/>
      <c r="UZP53" s="38"/>
      <c r="UZQ53" s="38"/>
      <c r="UZR53" s="38"/>
      <c r="UZS53" s="38"/>
      <c r="UZT53" s="38"/>
      <c r="UZU53" s="38"/>
      <c r="UZV53" s="38"/>
      <c r="UZW53" s="38"/>
      <c r="UZX53" s="38"/>
      <c r="UZY53" s="38"/>
      <c r="UZZ53" s="38"/>
      <c r="VAA53" s="38"/>
      <c r="VAB53" s="38"/>
      <c r="VAC53" s="38"/>
      <c r="VAD53" s="38"/>
      <c r="VAE53" s="38"/>
      <c r="VAF53" s="38"/>
      <c r="VAG53" s="38"/>
      <c r="VAH53" s="38"/>
      <c r="VAI53" s="38"/>
      <c r="VAJ53" s="38"/>
      <c r="VAK53" s="38"/>
      <c r="VAL53" s="38"/>
      <c r="VAM53" s="38"/>
      <c r="VAN53" s="38"/>
      <c r="VAO53" s="38"/>
      <c r="VAP53" s="38"/>
      <c r="VAQ53" s="38"/>
      <c r="VAR53" s="38"/>
      <c r="VAS53" s="38"/>
      <c r="VAT53" s="38"/>
      <c r="VAU53" s="38"/>
      <c r="VAV53" s="38"/>
      <c r="VAW53" s="38"/>
      <c r="VAX53" s="38"/>
      <c r="VAY53" s="38"/>
      <c r="VAZ53" s="38"/>
      <c r="VBA53" s="38"/>
      <c r="VBB53" s="38"/>
      <c r="VBC53" s="38"/>
      <c r="VBD53" s="38"/>
      <c r="VBE53" s="38"/>
      <c r="VBF53" s="38"/>
      <c r="VBG53" s="38"/>
      <c r="VBH53" s="38"/>
      <c r="VBI53" s="38"/>
      <c r="VBJ53" s="38"/>
      <c r="VBK53" s="38"/>
      <c r="VBL53" s="38"/>
      <c r="VBM53" s="38"/>
      <c r="VBN53" s="38"/>
      <c r="VBO53" s="38"/>
      <c r="VBP53" s="38"/>
      <c r="VBQ53" s="38"/>
      <c r="VBR53" s="38"/>
      <c r="VBS53" s="38"/>
      <c r="VBT53" s="38"/>
      <c r="VBU53" s="38"/>
      <c r="VBV53" s="38"/>
      <c r="VBW53" s="38"/>
      <c r="VBX53" s="38"/>
      <c r="VBY53" s="38"/>
      <c r="VBZ53" s="38"/>
      <c r="VCA53" s="38"/>
      <c r="VCB53" s="38"/>
      <c r="VCC53" s="38"/>
      <c r="VCD53" s="38"/>
      <c r="VCE53" s="38"/>
      <c r="VCF53" s="38"/>
      <c r="VCG53" s="38"/>
      <c r="VCH53" s="38"/>
      <c r="VCI53" s="38"/>
      <c r="VCJ53" s="38"/>
      <c r="VCK53" s="38"/>
      <c r="VCL53" s="38"/>
      <c r="VCM53" s="38"/>
      <c r="VCN53" s="38"/>
      <c r="VCO53" s="38"/>
      <c r="VCP53" s="38"/>
      <c r="VCQ53" s="38"/>
      <c r="VCR53" s="38"/>
      <c r="VCS53" s="38"/>
      <c r="VCT53" s="38"/>
      <c r="VCU53" s="38"/>
      <c r="VCV53" s="38"/>
      <c r="VCW53" s="38"/>
      <c r="VCX53" s="38"/>
      <c r="VCY53" s="38"/>
      <c r="VCZ53" s="38"/>
      <c r="VDA53" s="38"/>
      <c r="VDB53" s="38"/>
      <c r="VDC53" s="38"/>
      <c r="VDD53" s="38"/>
      <c r="VDE53" s="38"/>
      <c r="VDF53" s="38"/>
      <c r="VDG53" s="38"/>
      <c r="VDH53" s="38"/>
      <c r="VDI53" s="38"/>
      <c r="VDJ53" s="38"/>
      <c r="VDK53" s="38"/>
      <c r="VDL53" s="38"/>
      <c r="VDM53" s="38"/>
      <c r="VDN53" s="38"/>
      <c r="VDO53" s="38"/>
      <c r="VDP53" s="38"/>
      <c r="VDQ53" s="38"/>
      <c r="VDR53" s="38"/>
      <c r="VDS53" s="38"/>
      <c r="VDT53" s="38"/>
      <c r="VDU53" s="38"/>
      <c r="VDV53" s="38"/>
      <c r="VDW53" s="38"/>
      <c r="VDX53" s="38"/>
      <c r="VDY53" s="38"/>
      <c r="VDZ53" s="38"/>
      <c r="VEA53" s="38"/>
      <c r="VEB53" s="38"/>
      <c r="VEC53" s="38"/>
      <c r="VED53" s="38"/>
      <c r="VEE53" s="38"/>
      <c r="VEF53" s="38"/>
      <c r="VEG53" s="38"/>
      <c r="VEH53" s="38"/>
      <c r="VEI53" s="38"/>
      <c r="VEJ53" s="38"/>
      <c r="VEK53" s="38"/>
      <c r="VEL53" s="38"/>
      <c r="VEM53" s="38"/>
      <c r="VEN53" s="38"/>
      <c r="VEO53" s="38"/>
      <c r="VEP53" s="38"/>
      <c r="VEQ53" s="38"/>
      <c r="VER53" s="38"/>
      <c r="VES53" s="38"/>
      <c r="VET53" s="38"/>
      <c r="VEU53" s="38"/>
      <c r="VEV53" s="38"/>
      <c r="VEW53" s="38"/>
      <c r="VEX53" s="38"/>
      <c r="VEY53" s="38"/>
      <c r="VEZ53" s="38"/>
      <c r="VFA53" s="38"/>
      <c r="VFB53" s="38"/>
      <c r="VFC53" s="38"/>
      <c r="VFD53" s="38"/>
      <c r="VFE53" s="38"/>
      <c r="VFF53" s="38"/>
      <c r="VFG53" s="38"/>
      <c r="VFH53" s="38"/>
      <c r="VFI53" s="38"/>
      <c r="VFJ53" s="38"/>
      <c r="VFK53" s="38"/>
      <c r="VFL53" s="38"/>
      <c r="VFM53" s="38"/>
      <c r="VFN53" s="38"/>
      <c r="VFO53" s="38"/>
      <c r="VFP53" s="38"/>
      <c r="VFQ53" s="38"/>
      <c r="VFR53" s="38"/>
      <c r="VFS53" s="38"/>
      <c r="VFT53" s="38"/>
      <c r="VFU53" s="38"/>
      <c r="VFV53" s="38"/>
      <c r="VFW53" s="38"/>
      <c r="VFX53" s="38"/>
      <c r="VFY53" s="38"/>
      <c r="VFZ53" s="38"/>
      <c r="VGA53" s="38"/>
      <c r="VGB53" s="38"/>
      <c r="VGC53" s="38"/>
      <c r="VGD53" s="38"/>
      <c r="VGE53" s="38"/>
      <c r="VGF53" s="38"/>
      <c r="VGG53" s="38"/>
      <c r="VGH53" s="38"/>
      <c r="VGI53" s="38"/>
      <c r="VGJ53" s="38"/>
      <c r="VGK53" s="38"/>
      <c r="VGL53" s="38"/>
      <c r="VGM53" s="38"/>
      <c r="VGN53" s="38"/>
      <c r="VGO53" s="38"/>
      <c r="VGP53" s="38"/>
      <c r="VGQ53" s="38"/>
      <c r="VGR53" s="38"/>
      <c r="VGS53" s="38"/>
      <c r="VGT53" s="38"/>
      <c r="VGU53" s="38"/>
      <c r="VGV53" s="38"/>
      <c r="VGW53" s="38"/>
      <c r="VGX53" s="38"/>
      <c r="VGY53" s="38"/>
      <c r="VGZ53" s="38"/>
      <c r="VHA53" s="38"/>
      <c r="VHB53" s="38"/>
      <c r="VHC53" s="38"/>
      <c r="VHD53" s="38"/>
      <c r="VHE53" s="38"/>
      <c r="VHF53" s="38"/>
      <c r="VHG53" s="38"/>
      <c r="VHH53" s="38"/>
      <c r="VHI53" s="38"/>
      <c r="VHJ53" s="38"/>
      <c r="VHK53" s="38"/>
      <c r="VHL53" s="38"/>
      <c r="VHM53" s="38"/>
      <c r="VHN53" s="38"/>
      <c r="VHO53" s="38"/>
      <c r="VHP53" s="38"/>
      <c r="VHQ53" s="38"/>
      <c r="VHR53" s="38"/>
      <c r="VHS53" s="38"/>
      <c r="VHT53" s="38"/>
      <c r="VHU53" s="38"/>
      <c r="VHV53" s="38"/>
      <c r="VHW53" s="38"/>
      <c r="VHX53" s="38"/>
      <c r="VHY53" s="38"/>
      <c r="VHZ53" s="38"/>
      <c r="VIA53" s="38"/>
      <c r="VIB53" s="38"/>
      <c r="VIC53" s="38"/>
      <c r="VID53" s="38"/>
      <c r="VIE53" s="38"/>
      <c r="VIF53" s="38"/>
      <c r="VIG53" s="38"/>
      <c r="VIH53" s="38"/>
      <c r="VII53" s="38"/>
      <c r="VIJ53" s="38"/>
      <c r="VIK53" s="38"/>
      <c r="VIL53" s="38"/>
      <c r="VIM53" s="38"/>
      <c r="VIN53" s="38"/>
      <c r="VIO53" s="38"/>
      <c r="VIP53" s="38"/>
      <c r="VIQ53" s="38"/>
      <c r="VIR53" s="38"/>
      <c r="VIS53" s="38"/>
      <c r="VIT53" s="38"/>
      <c r="VIU53" s="38"/>
      <c r="VIV53" s="38"/>
      <c r="VIW53" s="38"/>
      <c r="VIX53" s="38"/>
      <c r="VIY53" s="38"/>
      <c r="VIZ53" s="38"/>
      <c r="VJA53" s="38"/>
      <c r="VJB53" s="38"/>
      <c r="VJC53" s="38"/>
      <c r="VJD53" s="38"/>
      <c r="VJE53" s="38"/>
      <c r="VJF53" s="38"/>
      <c r="VJG53" s="38"/>
      <c r="VJH53" s="38"/>
      <c r="VJI53" s="38"/>
      <c r="VJJ53" s="38"/>
      <c r="VJK53" s="38"/>
      <c r="VJL53" s="38"/>
      <c r="VJM53" s="38"/>
      <c r="VJN53" s="38"/>
      <c r="VJO53" s="38"/>
      <c r="VJP53" s="38"/>
      <c r="VJQ53" s="38"/>
      <c r="VJR53" s="38"/>
      <c r="VJS53" s="38"/>
      <c r="VJT53" s="38"/>
      <c r="VJU53" s="38"/>
      <c r="VJV53" s="38"/>
      <c r="VJW53" s="38"/>
      <c r="VJX53" s="38"/>
      <c r="VJY53" s="38"/>
      <c r="VJZ53" s="38"/>
      <c r="VKA53" s="38"/>
      <c r="VKB53" s="38"/>
      <c r="VKC53" s="38"/>
      <c r="VKD53" s="38"/>
      <c r="VKE53" s="38"/>
      <c r="VKF53" s="38"/>
      <c r="VKG53" s="38"/>
      <c r="VKH53" s="38"/>
      <c r="VKI53" s="38"/>
      <c r="VKJ53" s="38"/>
      <c r="VKK53" s="38"/>
      <c r="VKL53" s="38"/>
      <c r="VKM53" s="38"/>
      <c r="VKN53" s="38"/>
      <c r="VKO53" s="38"/>
      <c r="VKP53" s="38"/>
      <c r="VKQ53" s="38"/>
      <c r="VKR53" s="38"/>
      <c r="VKS53" s="38"/>
      <c r="VKT53" s="38"/>
      <c r="VKU53" s="38"/>
      <c r="VKV53" s="38"/>
      <c r="VKW53" s="38"/>
      <c r="VKX53" s="38"/>
      <c r="VKY53" s="38"/>
      <c r="VKZ53" s="38"/>
      <c r="VLA53" s="38"/>
      <c r="VLB53" s="38"/>
      <c r="VLC53" s="38"/>
      <c r="VLD53" s="38"/>
      <c r="VLE53" s="38"/>
      <c r="VLF53" s="38"/>
      <c r="VLG53" s="38"/>
      <c r="VLH53" s="38"/>
      <c r="VLI53" s="38"/>
      <c r="VLJ53" s="38"/>
      <c r="VLK53" s="38"/>
      <c r="VLL53" s="38"/>
      <c r="VLM53" s="38"/>
      <c r="VLN53" s="38"/>
      <c r="VLO53" s="38"/>
      <c r="VLP53" s="38"/>
      <c r="VLQ53" s="38"/>
      <c r="VLR53" s="38"/>
      <c r="VLS53" s="38"/>
      <c r="VLT53" s="38"/>
      <c r="VLU53" s="38"/>
      <c r="VLV53" s="38"/>
      <c r="VLW53" s="38"/>
      <c r="VLX53" s="38"/>
      <c r="VLY53" s="38"/>
      <c r="VLZ53" s="38"/>
      <c r="VMA53" s="38"/>
      <c r="VMB53" s="38"/>
      <c r="VMC53" s="38"/>
      <c r="VMD53" s="38"/>
      <c r="VME53" s="38"/>
      <c r="VMF53" s="38"/>
      <c r="VMG53" s="38"/>
      <c r="VMH53" s="38"/>
      <c r="VMI53" s="38"/>
      <c r="VMJ53" s="38"/>
      <c r="VMK53" s="38"/>
      <c r="VML53" s="38"/>
      <c r="VMM53" s="38"/>
      <c r="VMN53" s="38"/>
      <c r="VMO53" s="38"/>
      <c r="VMP53" s="38"/>
      <c r="VMQ53" s="38"/>
      <c r="VMR53" s="38"/>
      <c r="VMS53" s="38"/>
      <c r="VMT53" s="38"/>
      <c r="VMU53" s="38"/>
      <c r="VMV53" s="38"/>
      <c r="VMW53" s="38"/>
      <c r="VMX53" s="38"/>
      <c r="VMY53" s="38"/>
      <c r="VMZ53" s="38"/>
      <c r="VNA53" s="38"/>
      <c r="VNB53" s="38"/>
      <c r="VNC53" s="38"/>
      <c r="VND53" s="38"/>
      <c r="VNE53" s="38"/>
      <c r="VNF53" s="38"/>
      <c r="VNG53" s="38"/>
      <c r="VNH53" s="38"/>
      <c r="VNI53" s="38"/>
      <c r="VNJ53" s="38"/>
      <c r="VNK53" s="38"/>
      <c r="VNL53" s="38"/>
      <c r="VNM53" s="38"/>
      <c r="VNN53" s="38"/>
      <c r="VNO53" s="38"/>
      <c r="VNP53" s="38"/>
      <c r="VNQ53" s="38"/>
      <c r="VNR53" s="38"/>
      <c r="VNS53" s="38"/>
      <c r="VNT53" s="38"/>
      <c r="VNU53" s="38"/>
      <c r="VNV53" s="38"/>
      <c r="VNW53" s="38"/>
      <c r="VNX53" s="38"/>
      <c r="VNY53" s="38"/>
      <c r="VNZ53" s="38"/>
      <c r="VOA53" s="38"/>
      <c r="VOB53" s="38"/>
      <c r="VOC53" s="38"/>
      <c r="VOD53" s="38"/>
      <c r="VOE53" s="38"/>
      <c r="VOF53" s="38"/>
      <c r="VOG53" s="38"/>
      <c r="VOH53" s="38"/>
      <c r="VOI53" s="38"/>
      <c r="VOJ53" s="38"/>
      <c r="VOK53" s="38"/>
      <c r="VOL53" s="38"/>
      <c r="VOM53" s="38"/>
      <c r="VON53" s="38"/>
      <c r="VOO53" s="38"/>
      <c r="VOP53" s="38"/>
      <c r="VOQ53" s="38"/>
      <c r="VOR53" s="38"/>
      <c r="VOS53" s="38"/>
      <c r="VOT53" s="38"/>
      <c r="VOU53" s="38"/>
      <c r="VOV53" s="38"/>
      <c r="VOW53" s="38"/>
      <c r="VOX53" s="38"/>
      <c r="VOY53" s="38"/>
      <c r="VOZ53" s="38"/>
      <c r="VPA53" s="38"/>
      <c r="VPB53" s="38"/>
      <c r="VPC53" s="38"/>
      <c r="VPD53" s="38"/>
      <c r="VPE53" s="38"/>
      <c r="VPF53" s="38"/>
      <c r="VPG53" s="38"/>
      <c r="VPH53" s="38"/>
      <c r="VPI53" s="38"/>
      <c r="VPJ53" s="38"/>
      <c r="VPK53" s="38"/>
      <c r="VPL53" s="38"/>
      <c r="VPM53" s="38"/>
      <c r="VPN53" s="38"/>
      <c r="VPO53" s="38"/>
      <c r="VPP53" s="38"/>
      <c r="VPQ53" s="38"/>
      <c r="VPR53" s="38"/>
      <c r="VPS53" s="38"/>
      <c r="VPT53" s="38"/>
      <c r="VPU53" s="38"/>
      <c r="VPV53" s="38"/>
      <c r="VPW53" s="38"/>
      <c r="VPX53" s="38"/>
      <c r="VPY53" s="38"/>
      <c r="VPZ53" s="38"/>
      <c r="VQA53" s="38"/>
      <c r="VQB53" s="38"/>
      <c r="VQC53" s="38"/>
      <c r="VQD53" s="38"/>
      <c r="VQE53" s="38"/>
      <c r="VQF53" s="38"/>
      <c r="VQG53" s="38"/>
      <c r="VQH53" s="38"/>
      <c r="VQI53" s="38"/>
      <c r="VQJ53" s="38"/>
      <c r="VQK53" s="38"/>
      <c r="VQL53" s="38"/>
      <c r="VQM53" s="38"/>
      <c r="VQN53" s="38"/>
      <c r="VQO53" s="38"/>
      <c r="VQP53" s="38"/>
      <c r="VQQ53" s="38"/>
      <c r="VQR53" s="38"/>
      <c r="VQS53" s="38"/>
      <c r="VQT53" s="38"/>
      <c r="VQU53" s="38"/>
      <c r="VQV53" s="38"/>
      <c r="VQW53" s="38"/>
      <c r="VQX53" s="38"/>
      <c r="VQY53" s="38"/>
      <c r="VQZ53" s="38"/>
      <c r="VRA53" s="38"/>
      <c r="VRB53" s="38"/>
      <c r="VRC53" s="38"/>
      <c r="VRD53" s="38"/>
      <c r="VRE53" s="38"/>
      <c r="VRF53" s="38"/>
      <c r="VRG53" s="38"/>
      <c r="VRH53" s="38"/>
      <c r="VRI53" s="38"/>
      <c r="VRJ53" s="38"/>
      <c r="VRK53" s="38"/>
      <c r="VRL53" s="38"/>
      <c r="VRM53" s="38"/>
      <c r="VRN53" s="38"/>
      <c r="VRO53" s="38"/>
      <c r="VRP53" s="38"/>
      <c r="VRQ53" s="38"/>
      <c r="VRR53" s="38"/>
      <c r="VRS53" s="38"/>
      <c r="VRT53" s="38"/>
      <c r="VRU53" s="38"/>
      <c r="VRV53" s="38"/>
      <c r="VRW53" s="38"/>
      <c r="VRX53" s="38"/>
      <c r="VRY53" s="38"/>
      <c r="VRZ53" s="38"/>
      <c r="VSA53" s="38"/>
      <c r="VSB53" s="38"/>
      <c r="VSC53" s="38"/>
      <c r="VSD53" s="38"/>
      <c r="VSE53" s="38"/>
      <c r="VSF53" s="38"/>
      <c r="VSG53" s="38"/>
      <c r="VSH53" s="38"/>
      <c r="VSI53" s="38"/>
      <c r="VSJ53" s="38"/>
      <c r="VSK53" s="38"/>
      <c r="VSL53" s="38"/>
      <c r="VSM53" s="38"/>
      <c r="VSN53" s="38"/>
      <c r="VSO53" s="38"/>
      <c r="VSP53" s="38"/>
      <c r="VSQ53" s="38"/>
      <c r="VSR53" s="38"/>
      <c r="VSS53" s="38"/>
      <c r="VST53" s="38"/>
      <c r="VSU53" s="38"/>
      <c r="VSV53" s="38"/>
      <c r="VSW53" s="38"/>
      <c r="VSX53" s="38"/>
      <c r="VSY53" s="38"/>
      <c r="VSZ53" s="38"/>
      <c r="VTA53" s="38"/>
      <c r="VTB53" s="38"/>
      <c r="VTC53" s="38"/>
      <c r="VTD53" s="38"/>
      <c r="VTE53" s="38"/>
      <c r="VTF53" s="38"/>
      <c r="VTG53" s="38"/>
      <c r="VTH53" s="38"/>
      <c r="VTI53" s="38"/>
      <c r="VTJ53" s="38"/>
      <c r="VTK53" s="38"/>
      <c r="VTL53" s="38"/>
      <c r="VTM53" s="38"/>
      <c r="VTN53" s="38"/>
      <c r="VTO53" s="38"/>
      <c r="VTP53" s="38"/>
      <c r="VTQ53" s="38"/>
      <c r="VTR53" s="38"/>
      <c r="VTS53" s="38"/>
      <c r="VTT53" s="38"/>
      <c r="VTU53" s="38"/>
      <c r="VTV53" s="38"/>
      <c r="VTW53" s="38"/>
      <c r="VTX53" s="38"/>
      <c r="VTY53" s="38"/>
      <c r="VTZ53" s="38"/>
      <c r="VUA53" s="38"/>
      <c r="VUB53" s="38"/>
      <c r="VUC53" s="38"/>
      <c r="VUD53" s="38"/>
      <c r="VUE53" s="38"/>
      <c r="VUF53" s="38"/>
      <c r="VUG53" s="38"/>
      <c r="VUH53" s="38"/>
      <c r="VUI53" s="38"/>
      <c r="VUJ53" s="38"/>
      <c r="VUK53" s="38"/>
      <c r="VUL53" s="38"/>
      <c r="VUM53" s="38"/>
      <c r="VUN53" s="38"/>
      <c r="VUO53" s="38"/>
      <c r="VUP53" s="38"/>
      <c r="VUQ53" s="38"/>
      <c r="VUR53" s="38"/>
      <c r="VUS53" s="38"/>
      <c r="VUT53" s="38"/>
      <c r="VUU53" s="38"/>
      <c r="VUV53" s="38"/>
      <c r="VUW53" s="38"/>
      <c r="VUX53" s="38"/>
      <c r="VUY53" s="38"/>
      <c r="VUZ53" s="38"/>
      <c r="VVA53" s="38"/>
      <c r="VVB53" s="38"/>
      <c r="VVC53" s="38"/>
      <c r="VVD53" s="38"/>
      <c r="VVE53" s="38"/>
      <c r="VVF53" s="38"/>
      <c r="VVG53" s="38"/>
      <c r="VVH53" s="38"/>
      <c r="VVI53" s="38"/>
      <c r="VVJ53" s="38"/>
      <c r="VVK53" s="38"/>
      <c r="VVL53" s="38"/>
      <c r="VVM53" s="38"/>
      <c r="VVN53" s="38"/>
      <c r="VVO53" s="38"/>
      <c r="VVP53" s="38"/>
      <c r="VVQ53" s="38"/>
      <c r="VVR53" s="38"/>
      <c r="VVS53" s="38"/>
      <c r="VVT53" s="38"/>
      <c r="VVU53" s="38"/>
      <c r="VVV53" s="38"/>
      <c r="VVW53" s="38"/>
      <c r="VVX53" s="38"/>
      <c r="VVY53" s="38"/>
      <c r="VVZ53" s="38"/>
      <c r="VWA53" s="38"/>
      <c r="VWB53" s="38"/>
      <c r="VWC53" s="38"/>
      <c r="VWD53" s="38"/>
      <c r="VWE53" s="38"/>
      <c r="VWF53" s="38"/>
      <c r="VWG53" s="38"/>
      <c r="VWH53" s="38"/>
      <c r="VWI53" s="38"/>
      <c r="VWJ53" s="38"/>
      <c r="VWK53" s="38"/>
      <c r="VWL53" s="38"/>
      <c r="VWM53" s="38"/>
      <c r="VWN53" s="38"/>
      <c r="VWO53" s="38"/>
      <c r="VWP53" s="38"/>
      <c r="VWQ53" s="38"/>
      <c r="VWR53" s="38"/>
      <c r="VWS53" s="38"/>
      <c r="VWT53" s="38"/>
      <c r="VWU53" s="38"/>
      <c r="VWV53" s="38"/>
      <c r="VWW53" s="38"/>
      <c r="VWX53" s="38"/>
      <c r="VWY53" s="38"/>
      <c r="VWZ53" s="38"/>
      <c r="VXA53" s="38"/>
      <c r="VXB53" s="38"/>
      <c r="VXC53" s="38"/>
      <c r="VXD53" s="38"/>
      <c r="VXE53" s="38"/>
      <c r="VXF53" s="38"/>
      <c r="VXG53" s="38"/>
      <c r="VXH53" s="38"/>
      <c r="VXI53" s="38"/>
      <c r="VXJ53" s="38"/>
      <c r="VXK53" s="38"/>
      <c r="VXL53" s="38"/>
      <c r="VXM53" s="38"/>
      <c r="VXN53" s="38"/>
      <c r="VXO53" s="38"/>
      <c r="VXP53" s="38"/>
      <c r="VXQ53" s="38"/>
      <c r="VXR53" s="38"/>
      <c r="VXS53" s="38"/>
      <c r="VXT53" s="38"/>
      <c r="VXU53" s="38"/>
      <c r="VXV53" s="38"/>
      <c r="VXW53" s="38"/>
      <c r="VXX53" s="38"/>
      <c r="VXY53" s="38"/>
      <c r="VXZ53" s="38"/>
      <c r="VYA53" s="38"/>
      <c r="VYB53" s="38"/>
      <c r="VYC53" s="38"/>
      <c r="VYD53" s="38"/>
      <c r="VYE53" s="38"/>
      <c r="VYF53" s="38"/>
      <c r="VYG53" s="38"/>
      <c r="VYH53" s="38"/>
      <c r="VYI53" s="38"/>
      <c r="VYJ53" s="38"/>
      <c r="VYK53" s="38"/>
      <c r="VYL53" s="38"/>
      <c r="VYM53" s="38"/>
      <c r="VYN53" s="38"/>
      <c r="VYO53" s="38"/>
      <c r="VYP53" s="38"/>
      <c r="VYQ53" s="38"/>
      <c r="VYR53" s="38"/>
      <c r="VYS53" s="38"/>
      <c r="VYT53" s="38"/>
      <c r="VYU53" s="38"/>
      <c r="VYV53" s="38"/>
      <c r="VYW53" s="38"/>
      <c r="VYX53" s="38"/>
      <c r="VYY53" s="38"/>
      <c r="VYZ53" s="38"/>
      <c r="VZA53" s="38"/>
      <c r="VZB53" s="38"/>
      <c r="VZC53" s="38"/>
      <c r="VZD53" s="38"/>
      <c r="VZE53" s="38"/>
      <c r="VZF53" s="38"/>
      <c r="VZG53" s="38"/>
      <c r="VZH53" s="38"/>
      <c r="VZI53" s="38"/>
      <c r="VZJ53" s="38"/>
      <c r="VZK53" s="38"/>
      <c r="VZL53" s="38"/>
      <c r="VZM53" s="38"/>
      <c r="VZN53" s="38"/>
      <c r="VZO53" s="38"/>
      <c r="VZP53" s="38"/>
      <c r="VZQ53" s="38"/>
      <c r="VZR53" s="38"/>
      <c r="VZS53" s="38"/>
      <c r="VZT53" s="38"/>
      <c r="VZU53" s="38"/>
      <c r="VZV53" s="38"/>
      <c r="VZW53" s="38"/>
      <c r="VZX53" s="38"/>
      <c r="VZY53" s="38"/>
      <c r="VZZ53" s="38"/>
      <c r="WAA53" s="38"/>
      <c r="WAB53" s="38"/>
      <c r="WAC53" s="38"/>
      <c r="WAD53" s="38"/>
      <c r="WAE53" s="38"/>
      <c r="WAF53" s="38"/>
      <c r="WAG53" s="38"/>
      <c r="WAH53" s="38"/>
      <c r="WAI53" s="38"/>
      <c r="WAJ53" s="38"/>
      <c r="WAK53" s="38"/>
      <c r="WAL53" s="38"/>
      <c r="WAM53" s="38"/>
      <c r="WAN53" s="38"/>
      <c r="WAO53" s="38"/>
      <c r="WAP53" s="38"/>
      <c r="WAQ53" s="38"/>
      <c r="WAR53" s="38"/>
      <c r="WAS53" s="38"/>
      <c r="WAT53" s="38"/>
      <c r="WAU53" s="38"/>
      <c r="WAV53" s="38"/>
      <c r="WAW53" s="38"/>
      <c r="WAX53" s="38"/>
      <c r="WAY53" s="38"/>
      <c r="WAZ53" s="38"/>
      <c r="WBA53" s="38"/>
      <c r="WBB53" s="38"/>
      <c r="WBC53" s="38"/>
      <c r="WBD53" s="38"/>
      <c r="WBE53" s="38"/>
      <c r="WBF53" s="38"/>
      <c r="WBG53" s="38"/>
      <c r="WBH53" s="38"/>
      <c r="WBI53" s="38"/>
      <c r="WBJ53" s="38"/>
      <c r="WBK53" s="38"/>
      <c r="WBL53" s="38"/>
      <c r="WBM53" s="38"/>
      <c r="WBN53" s="38"/>
      <c r="WBO53" s="38"/>
      <c r="WBP53" s="38"/>
      <c r="WBQ53" s="38"/>
      <c r="WBR53" s="38"/>
      <c r="WBS53" s="38"/>
      <c r="WBT53" s="38"/>
      <c r="WBU53" s="38"/>
      <c r="WBV53" s="38"/>
      <c r="WBW53" s="38"/>
      <c r="WBX53" s="38"/>
      <c r="WBY53" s="38"/>
      <c r="WBZ53" s="38"/>
      <c r="WCA53" s="38"/>
      <c r="WCB53" s="38"/>
      <c r="WCC53" s="38"/>
      <c r="WCD53" s="38"/>
      <c r="WCE53" s="38"/>
      <c r="WCF53" s="38"/>
      <c r="WCG53" s="38"/>
      <c r="WCH53" s="38"/>
      <c r="WCI53" s="38"/>
      <c r="WCJ53" s="38"/>
      <c r="WCK53" s="38"/>
      <c r="WCL53" s="38"/>
      <c r="WCM53" s="38"/>
      <c r="WCN53" s="38"/>
      <c r="WCO53" s="38"/>
      <c r="WCP53" s="38"/>
      <c r="WCQ53" s="38"/>
      <c r="WCR53" s="38"/>
      <c r="WCS53" s="38"/>
      <c r="WCT53" s="38"/>
      <c r="WCU53" s="38"/>
      <c r="WCV53" s="38"/>
      <c r="WCW53" s="38"/>
      <c r="WCX53" s="38"/>
      <c r="WCY53" s="38"/>
      <c r="WCZ53" s="38"/>
      <c r="WDA53" s="38"/>
      <c r="WDB53" s="38"/>
      <c r="WDC53" s="38"/>
      <c r="WDD53" s="38"/>
      <c r="WDE53" s="38"/>
      <c r="WDF53" s="38"/>
      <c r="WDG53" s="38"/>
      <c r="WDH53" s="38"/>
      <c r="WDI53" s="38"/>
      <c r="WDJ53" s="38"/>
      <c r="WDK53" s="38"/>
      <c r="WDL53" s="38"/>
      <c r="WDM53" s="38"/>
      <c r="WDN53" s="38"/>
      <c r="WDO53" s="38"/>
      <c r="WDP53" s="38"/>
      <c r="WDQ53" s="38"/>
      <c r="WDR53" s="38"/>
      <c r="WDS53" s="38"/>
      <c r="WDT53" s="38"/>
      <c r="WDU53" s="38"/>
      <c r="WDV53" s="38"/>
      <c r="WDW53" s="38"/>
      <c r="WDX53" s="38"/>
      <c r="WDY53" s="38"/>
      <c r="WDZ53" s="38"/>
      <c r="WEA53" s="38"/>
      <c r="WEB53" s="38"/>
      <c r="WEC53" s="38"/>
      <c r="WED53" s="38"/>
      <c r="WEE53" s="38"/>
      <c r="WEF53" s="38"/>
      <c r="WEG53" s="38"/>
      <c r="WEH53" s="38"/>
      <c r="WEI53" s="38"/>
      <c r="WEJ53" s="38"/>
      <c r="WEK53" s="38"/>
      <c r="WEL53" s="38"/>
      <c r="WEM53" s="38"/>
      <c r="WEN53" s="38"/>
      <c r="WEO53" s="38"/>
      <c r="WEP53" s="38"/>
      <c r="WEQ53" s="38"/>
      <c r="WER53" s="38"/>
      <c r="WES53" s="38"/>
      <c r="WET53" s="38"/>
      <c r="WEU53" s="38"/>
      <c r="WEV53" s="38"/>
      <c r="WEW53" s="38"/>
      <c r="WEX53" s="38"/>
      <c r="WEY53" s="38"/>
      <c r="WEZ53" s="38"/>
      <c r="WFA53" s="38"/>
      <c r="WFB53" s="38"/>
      <c r="WFC53" s="38"/>
      <c r="WFD53" s="38"/>
      <c r="WFE53" s="38"/>
      <c r="WFF53" s="38"/>
      <c r="WFG53" s="38"/>
      <c r="WFH53" s="38"/>
      <c r="WFI53" s="38"/>
      <c r="WFJ53" s="38"/>
      <c r="WFK53" s="38"/>
      <c r="WFL53" s="38"/>
      <c r="WFM53" s="38"/>
      <c r="WFN53" s="38"/>
      <c r="WFO53" s="38"/>
      <c r="WFP53" s="38"/>
      <c r="WFQ53" s="38"/>
      <c r="WFR53" s="38"/>
      <c r="WFS53" s="38"/>
      <c r="WFT53" s="38"/>
      <c r="WFU53" s="38"/>
      <c r="WFV53" s="38"/>
      <c r="WFW53" s="38"/>
      <c r="WFX53" s="38"/>
      <c r="WFY53" s="38"/>
      <c r="WFZ53" s="38"/>
      <c r="WGA53" s="38"/>
      <c r="WGB53" s="38"/>
      <c r="WGC53" s="38"/>
      <c r="WGD53" s="38"/>
      <c r="WGE53" s="38"/>
      <c r="WGF53" s="38"/>
      <c r="WGG53" s="38"/>
      <c r="WGH53" s="38"/>
      <c r="WGI53" s="38"/>
      <c r="WGJ53" s="38"/>
      <c r="WGK53" s="38"/>
      <c r="WGL53" s="38"/>
      <c r="WGM53" s="38"/>
      <c r="WGN53" s="38"/>
      <c r="WGO53" s="38"/>
      <c r="WGP53" s="38"/>
      <c r="WGQ53" s="38"/>
      <c r="WGR53" s="38"/>
      <c r="WGS53" s="38"/>
      <c r="WGT53" s="38"/>
      <c r="WGU53" s="38"/>
      <c r="WGV53" s="38"/>
      <c r="WGW53" s="38"/>
      <c r="WGX53" s="38"/>
      <c r="WGY53" s="38"/>
      <c r="WGZ53" s="38"/>
      <c r="WHA53" s="38"/>
      <c r="WHB53" s="38"/>
      <c r="WHC53" s="38"/>
      <c r="WHD53" s="38"/>
      <c r="WHE53" s="38"/>
      <c r="WHF53" s="38"/>
      <c r="WHG53" s="38"/>
      <c r="WHH53" s="38"/>
      <c r="WHI53" s="38"/>
      <c r="WHJ53" s="38"/>
      <c r="WHK53" s="38"/>
      <c r="WHL53" s="38"/>
      <c r="WHM53" s="38"/>
      <c r="WHN53" s="38"/>
      <c r="WHO53" s="38"/>
      <c r="WHP53" s="38"/>
      <c r="WHQ53" s="38"/>
      <c r="WHR53" s="38"/>
      <c r="WHS53" s="38"/>
      <c r="WHT53" s="38"/>
      <c r="WHU53" s="38"/>
      <c r="WHV53" s="38"/>
      <c r="WHW53" s="38"/>
      <c r="WHX53" s="38"/>
      <c r="WHY53" s="38"/>
      <c r="WHZ53" s="38"/>
      <c r="WIA53" s="38"/>
      <c r="WIB53" s="38"/>
      <c r="WIC53" s="38"/>
      <c r="WID53" s="38"/>
      <c r="WIE53" s="38"/>
      <c r="WIF53" s="38"/>
      <c r="WIG53" s="38"/>
      <c r="WIH53" s="38"/>
      <c r="WII53" s="38"/>
      <c r="WIJ53" s="38"/>
      <c r="WIK53" s="38"/>
      <c r="WIL53" s="38"/>
      <c r="WIM53" s="38"/>
      <c r="WIN53" s="38"/>
      <c r="WIO53" s="38"/>
      <c r="WIP53" s="38"/>
      <c r="WIQ53" s="38"/>
      <c r="WIR53" s="38"/>
      <c r="WIS53" s="38"/>
      <c r="WIT53" s="38"/>
      <c r="WIU53" s="38"/>
      <c r="WIV53" s="38"/>
      <c r="WIW53" s="38"/>
      <c r="WIX53" s="38"/>
      <c r="WIY53" s="38"/>
      <c r="WIZ53" s="38"/>
      <c r="WJA53" s="38"/>
      <c r="WJB53" s="38"/>
      <c r="WJC53" s="38"/>
      <c r="WJD53" s="38"/>
      <c r="WJE53" s="38"/>
      <c r="WJF53" s="38"/>
      <c r="WJG53" s="38"/>
      <c r="WJH53" s="38"/>
      <c r="WJI53" s="38"/>
      <c r="WJJ53" s="38"/>
      <c r="WJK53" s="38"/>
      <c r="WJL53" s="38"/>
      <c r="WJM53" s="38"/>
      <c r="WJN53" s="38"/>
      <c r="WJO53" s="38"/>
      <c r="WJP53" s="38"/>
      <c r="WJQ53" s="38"/>
      <c r="WJR53" s="38"/>
      <c r="WJS53" s="38"/>
      <c r="WJT53" s="38"/>
      <c r="WJU53" s="38"/>
      <c r="WJV53" s="38"/>
      <c r="WJW53" s="38"/>
      <c r="WJX53" s="38"/>
      <c r="WJY53" s="38"/>
      <c r="WJZ53" s="38"/>
      <c r="WKA53" s="38"/>
      <c r="WKB53" s="38"/>
      <c r="WKC53" s="38"/>
      <c r="WKD53" s="38"/>
      <c r="WKE53" s="38"/>
      <c r="WKF53" s="38"/>
      <c r="WKG53" s="38"/>
      <c r="WKH53" s="38"/>
      <c r="WKI53" s="38"/>
      <c r="WKJ53" s="38"/>
      <c r="WKK53" s="38"/>
      <c r="WKL53" s="38"/>
      <c r="WKM53" s="38"/>
      <c r="WKN53" s="38"/>
      <c r="WKO53" s="38"/>
      <c r="WKP53" s="38"/>
      <c r="WKQ53" s="38"/>
      <c r="WKR53" s="38"/>
      <c r="WKS53" s="38"/>
      <c r="WKT53" s="38"/>
      <c r="WKU53" s="38"/>
      <c r="WKV53" s="38"/>
      <c r="WKW53" s="38"/>
      <c r="WKX53" s="38"/>
      <c r="WKY53" s="38"/>
      <c r="WKZ53" s="38"/>
      <c r="WLA53" s="38"/>
      <c r="WLB53" s="38"/>
      <c r="WLC53" s="38"/>
      <c r="WLD53" s="38"/>
      <c r="WLE53" s="38"/>
      <c r="WLF53" s="38"/>
      <c r="WLG53" s="38"/>
      <c r="WLH53" s="38"/>
      <c r="WLI53" s="38"/>
      <c r="WLJ53" s="38"/>
      <c r="WLK53" s="38"/>
      <c r="WLL53" s="38"/>
      <c r="WLM53" s="38"/>
      <c r="WLN53" s="38"/>
      <c r="WLO53" s="38"/>
      <c r="WLP53" s="38"/>
      <c r="WLQ53" s="38"/>
      <c r="WLR53" s="38"/>
      <c r="WLS53" s="38"/>
      <c r="WLT53" s="38"/>
      <c r="WLU53" s="38"/>
      <c r="WLV53" s="38"/>
      <c r="WLW53" s="38"/>
      <c r="WLX53" s="38"/>
      <c r="WLY53" s="38"/>
      <c r="WLZ53" s="38"/>
      <c r="WMA53" s="38"/>
      <c r="WMB53" s="38"/>
      <c r="WMC53" s="38"/>
      <c r="WMD53" s="38"/>
      <c r="WME53" s="38"/>
      <c r="WMF53" s="38"/>
      <c r="WMG53" s="38"/>
      <c r="WMH53" s="38"/>
      <c r="WMI53" s="38"/>
      <c r="WMJ53" s="38"/>
      <c r="WMK53" s="38"/>
      <c r="WML53" s="38"/>
      <c r="WMM53" s="38"/>
      <c r="WMN53" s="38"/>
      <c r="WMO53" s="38"/>
      <c r="WMP53" s="38"/>
      <c r="WMQ53" s="38"/>
      <c r="WMR53" s="38"/>
      <c r="WMS53" s="38"/>
      <c r="WMT53" s="38"/>
      <c r="WMU53" s="38"/>
      <c r="WMV53" s="38"/>
      <c r="WMW53" s="38"/>
      <c r="WMX53" s="38"/>
      <c r="WMY53" s="38"/>
      <c r="WMZ53" s="38"/>
      <c r="WNA53" s="38"/>
      <c r="WNB53" s="38"/>
      <c r="WNC53" s="38"/>
      <c r="WND53" s="38"/>
      <c r="WNE53" s="38"/>
      <c r="WNF53" s="38"/>
      <c r="WNG53" s="38"/>
      <c r="WNH53" s="38"/>
      <c r="WNI53" s="38"/>
      <c r="WNJ53" s="38"/>
      <c r="WNK53" s="38"/>
      <c r="WNL53" s="38"/>
      <c r="WNM53" s="38"/>
      <c r="WNN53" s="38"/>
      <c r="WNO53" s="38"/>
      <c r="WNP53" s="38"/>
      <c r="WNQ53" s="38"/>
      <c r="WNR53" s="38"/>
      <c r="WNS53" s="38"/>
      <c r="WNT53" s="38"/>
      <c r="WNU53" s="38"/>
      <c r="WNV53" s="38"/>
      <c r="WNW53" s="38"/>
      <c r="WNX53" s="38"/>
      <c r="WNY53" s="38"/>
      <c r="WNZ53" s="38"/>
      <c r="WOA53" s="38"/>
      <c r="WOB53" s="38"/>
      <c r="WOC53" s="38"/>
      <c r="WOD53" s="38"/>
      <c r="WOE53" s="38"/>
      <c r="WOF53" s="38"/>
      <c r="WOG53" s="38"/>
      <c r="WOH53" s="38"/>
      <c r="WOI53" s="38"/>
      <c r="WOJ53" s="38"/>
      <c r="WOK53" s="38"/>
      <c r="WOL53" s="38"/>
      <c r="WOM53" s="38"/>
      <c r="WON53" s="38"/>
      <c r="WOO53" s="38"/>
      <c r="WOP53" s="38"/>
      <c r="WOQ53" s="38"/>
      <c r="WOR53" s="38"/>
      <c r="WOS53" s="38"/>
      <c r="WOT53" s="38"/>
      <c r="WOU53" s="38"/>
      <c r="WOV53" s="38"/>
      <c r="WOW53" s="38"/>
      <c r="WOX53" s="38"/>
      <c r="WOY53" s="38"/>
      <c r="WOZ53" s="38"/>
      <c r="WPA53" s="38"/>
      <c r="WPB53" s="38"/>
      <c r="WPC53" s="38"/>
      <c r="WPD53" s="38"/>
      <c r="WPE53" s="38"/>
      <c r="WPF53" s="38"/>
      <c r="WPG53" s="38"/>
      <c r="WPH53" s="38"/>
      <c r="WPI53" s="38"/>
      <c r="WPJ53" s="38"/>
      <c r="WPK53" s="38"/>
      <c r="WPL53" s="38"/>
      <c r="WPM53" s="38"/>
      <c r="WPN53" s="38"/>
      <c r="WPO53" s="38"/>
      <c r="WPP53" s="38"/>
      <c r="WPQ53" s="38"/>
      <c r="WPR53" s="38"/>
      <c r="WPS53" s="38"/>
      <c r="WPT53" s="38"/>
      <c r="WPU53" s="38"/>
      <c r="WPV53" s="38"/>
      <c r="WPW53" s="38"/>
      <c r="WPX53" s="38"/>
      <c r="WPY53" s="38"/>
      <c r="WPZ53" s="38"/>
      <c r="WQA53" s="38"/>
      <c r="WQB53" s="38"/>
      <c r="WQC53" s="38"/>
      <c r="WQD53" s="38"/>
      <c r="WQE53" s="38"/>
      <c r="WQF53" s="38"/>
      <c r="WQG53" s="38"/>
      <c r="WQH53" s="38"/>
      <c r="WQI53" s="38"/>
      <c r="WQJ53" s="38"/>
      <c r="WQK53" s="38"/>
      <c r="WQL53" s="38"/>
      <c r="WQM53" s="38"/>
      <c r="WQN53" s="38"/>
      <c r="WQO53" s="38"/>
      <c r="WQP53" s="38"/>
      <c r="WQQ53" s="38"/>
      <c r="WQR53" s="38"/>
      <c r="WQS53" s="38"/>
      <c r="WQT53" s="38"/>
      <c r="WQU53" s="38"/>
      <c r="WQV53" s="38"/>
      <c r="WQW53" s="38"/>
      <c r="WQX53" s="38"/>
      <c r="WQY53" s="38"/>
      <c r="WQZ53" s="38"/>
      <c r="WRA53" s="38"/>
      <c r="WRB53" s="38"/>
      <c r="WRC53" s="38"/>
      <c r="WRD53" s="38"/>
      <c r="WRE53" s="38"/>
      <c r="WRF53" s="38"/>
      <c r="WRG53" s="38"/>
      <c r="WRH53" s="38"/>
      <c r="WRI53" s="38"/>
      <c r="WRJ53" s="38"/>
      <c r="WRK53" s="38"/>
      <c r="WRL53" s="38"/>
      <c r="WRM53" s="38"/>
      <c r="WRN53" s="38"/>
      <c r="WRO53" s="38"/>
      <c r="WRP53" s="38"/>
      <c r="WRQ53" s="38"/>
      <c r="WRR53" s="38"/>
      <c r="WRS53" s="38"/>
      <c r="WRT53" s="38"/>
      <c r="WRU53" s="38"/>
      <c r="WRV53" s="38"/>
      <c r="WRW53" s="38"/>
      <c r="WRX53" s="38"/>
      <c r="WRY53" s="38"/>
      <c r="WRZ53" s="38"/>
      <c r="WSA53" s="38"/>
      <c r="WSB53" s="38"/>
      <c r="WSC53" s="38"/>
      <c r="WSD53" s="38"/>
      <c r="WSE53" s="38"/>
      <c r="WSF53" s="38"/>
      <c r="WSG53" s="38"/>
      <c r="WSH53" s="38"/>
      <c r="WSI53" s="38"/>
      <c r="WSJ53" s="38"/>
      <c r="WSK53" s="38"/>
      <c r="WSL53" s="38"/>
      <c r="WSM53" s="38"/>
      <c r="WSN53" s="38"/>
      <c r="WSO53" s="38"/>
      <c r="WSP53" s="38"/>
      <c r="WSQ53" s="38"/>
      <c r="WSR53" s="38"/>
      <c r="WSS53" s="38"/>
      <c r="WST53" s="38"/>
      <c r="WSU53" s="38"/>
      <c r="WSV53" s="38"/>
      <c r="WSW53" s="38"/>
      <c r="WSX53" s="38"/>
      <c r="WSY53" s="38"/>
      <c r="WSZ53" s="38"/>
      <c r="WTA53" s="38"/>
      <c r="WTB53" s="38"/>
      <c r="WTC53" s="38"/>
      <c r="WTD53" s="38"/>
      <c r="WTE53" s="38"/>
      <c r="WTF53" s="38"/>
      <c r="WTG53" s="38"/>
      <c r="WTH53" s="38"/>
      <c r="WTI53" s="38"/>
      <c r="WTJ53" s="38"/>
      <c r="WTK53" s="38"/>
      <c r="WTL53" s="38"/>
      <c r="WTM53" s="38"/>
      <c r="WTN53" s="38"/>
      <c r="WTO53" s="38"/>
      <c r="WTP53" s="38"/>
      <c r="WTQ53" s="38"/>
      <c r="WTR53" s="38"/>
      <c r="WTS53" s="38"/>
      <c r="WTT53" s="38"/>
      <c r="WTU53" s="38"/>
      <c r="WTV53" s="38"/>
      <c r="WTW53" s="38"/>
      <c r="WTX53" s="38"/>
      <c r="WTY53" s="38"/>
      <c r="WTZ53" s="38"/>
      <c r="WUA53" s="38"/>
      <c r="WUB53" s="38"/>
      <c r="WUC53" s="38"/>
      <c r="WUD53" s="38"/>
      <c r="WUE53" s="38"/>
      <c r="WUF53" s="38"/>
      <c r="WUG53" s="38"/>
      <c r="WUH53" s="38"/>
      <c r="WUI53" s="38"/>
      <c r="WUJ53" s="38"/>
      <c r="WUK53" s="38"/>
      <c r="WUL53" s="38"/>
      <c r="WUM53" s="38"/>
      <c r="WUN53" s="38"/>
      <c r="WUO53" s="38"/>
      <c r="WUP53" s="38"/>
      <c r="WUQ53" s="38"/>
      <c r="WUR53" s="38"/>
      <c r="WUS53" s="38"/>
      <c r="WUT53" s="38"/>
      <c r="WUU53" s="38"/>
      <c r="WUV53" s="38"/>
      <c r="WUW53" s="38"/>
      <c r="WUX53" s="38"/>
      <c r="WUY53" s="38"/>
      <c r="WUZ53" s="38"/>
      <c r="WVA53" s="38"/>
      <c r="WVB53" s="38"/>
      <c r="WVC53" s="38"/>
      <c r="WVD53" s="38"/>
      <c r="WVE53" s="38"/>
      <c r="WVF53" s="38"/>
      <c r="WVG53" s="38"/>
      <c r="WVH53" s="38"/>
      <c r="WVI53" s="38"/>
      <c r="WVJ53" s="38"/>
      <c r="WVK53" s="38"/>
      <c r="WVL53" s="38"/>
      <c r="WVM53" s="38"/>
      <c r="WVN53" s="38"/>
      <c r="WVO53" s="38"/>
      <c r="WVP53" s="38"/>
      <c r="WVQ53" s="38"/>
      <c r="WVR53" s="38"/>
      <c r="WVS53" s="38"/>
      <c r="WVT53" s="38"/>
      <c r="WVU53" s="38"/>
      <c r="WVV53" s="38"/>
      <c r="WVW53" s="38"/>
      <c r="WVX53" s="38"/>
      <c r="WVY53" s="38"/>
      <c r="WVZ53" s="38"/>
      <c r="WWA53" s="38"/>
      <c r="WWB53" s="38"/>
      <c r="WWC53" s="38"/>
      <c r="WWD53" s="38"/>
      <c r="WWE53" s="38"/>
      <c r="WWF53" s="38"/>
      <c r="WWG53" s="38"/>
      <c r="WWH53" s="38"/>
      <c r="WWI53" s="38"/>
      <c r="WWJ53" s="38"/>
      <c r="WWK53" s="38"/>
      <c r="WWL53" s="38"/>
      <c r="WWM53" s="38"/>
      <c r="WWN53" s="38"/>
      <c r="WWO53" s="38"/>
      <c r="WWP53" s="38"/>
      <c r="WWQ53" s="38"/>
      <c r="WWR53" s="38"/>
      <c r="WWS53" s="38"/>
      <c r="WWT53" s="38"/>
      <c r="WWU53" s="38"/>
      <c r="WWV53" s="38"/>
      <c r="WWW53" s="38"/>
      <c r="WWX53" s="38"/>
      <c r="WWY53" s="38"/>
      <c r="WWZ53" s="38"/>
      <c r="WXA53" s="38"/>
      <c r="WXB53" s="38"/>
      <c r="WXC53" s="38"/>
      <c r="WXD53" s="38"/>
      <c r="WXE53" s="38"/>
      <c r="WXF53" s="38"/>
      <c r="WXG53" s="38"/>
      <c r="WXH53" s="38"/>
      <c r="WXI53" s="38"/>
      <c r="WXJ53" s="38"/>
      <c r="WXK53" s="38"/>
      <c r="WXL53" s="38"/>
      <c r="WXM53" s="38"/>
      <c r="WXN53" s="38"/>
      <c r="WXO53" s="38"/>
      <c r="WXP53" s="38"/>
      <c r="WXQ53" s="38"/>
      <c r="WXR53" s="38"/>
      <c r="WXS53" s="38"/>
      <c r="WXT53" s="38"/>
      <c r="WXU53" s="38"/>
      <c r="WXV53" s="38"/>
      <c r="WXW53" s="38"/>
      <c r="WXX53" s="38"/>
      <c r="WXY53" s="38"/>
      <c r="WXZ53" s="38"/>
      <c r="WYA53" s="38"/>
      <c r="WYB53" s="38"/>
      <c r="WYC53" s="38"/>
      <c r="WYD53" s="38"/>
      <c r="WYE53" s="38"/>
      <c r="WYF53" s="38"/>
      <c r="WYG53" s="38"/>
      <c r="WYH53" s="38"/>
      <c r="WYI53" s="38"/>
      <c r="WYJ53" s="38"/>
      <c r="WYK53" s="38"/>
      <c r="WYL53" s="38"/>
      <c r="WYM53" s="38"/>
      <c r="WYN53" s="38"/>
      <c r="WYO53" s="38"/>
      <c r="WYP53" s="38"/>
      <c r="WYQ53" s="38"/>
      <c r="WYR53" s="38"/>
      <c r="WYS53" s="38"/>
      <c r="WYT53" s="38"/>
      <c r="WYU53" s="38"/>
      <c r="WYV53" s="38"/>
      <c r="WYW53" s="38"/>
      <c r="WYX53" s="38"/>
      <c r="WYY53" s="38"/>
      <c r="WYZ53" s="38"/>
      <c r="WZA53" s="38"/>
      <c r="WZB53" s="38"/>
      <c r="WZC53" s="38"/>
      <c r="WZD53" s="38"/>
      <c r="WZE53" s="38"/>
      <c r="WZF53" s="38"/>
      <c r="WZG53" s="38"/>
      <c r="WZH53" s="38"/>
      <c r="WZI53" s="38"/>
      <c r="WZJ53" s="38"/>
      <c r="WZK53" s="38"/>
      <c r="WZL53" s="38"/>
      <c r="WZM53" s="38"/>
      <c r="WZN53" s="38"/>
      <c r="WZO53" s="38"/>
      <c r="WZP53" s="38"/>
      <c r="WZQ53" s="38"/>
      <c r="WZR53" s="38"/>
      <c r="WZS53" s="38"/>
      <c r="WZT53" s="38"/>
      <c r="WZU53" s="38"/>
      <c r="WZV53" s="38"/>
      <c r="WZW53" s="38"/>
      <c r="WZX53" s="38"/>
      <c r="WZY53" s="38"/>
      <c r="WZZ53" s="38"/>
      <c r="XAA53" s="38"/>
      <c r="XAB53" s="38"/>
      <c r="XAC53" s="38"/>
      <c r="XAD53" s="38"/>
      <c r="XAE53" s="38"/>
      <c r="XAF53" s="38"/>
      <c r="XAG53" s="38"/>
      <c r="XAH53" s="38"/>
      <c r="XAI53" s="38"/>
      <c r="XAJ53" s="38"/>
      <c r="XAK53" s="38"/>
      <c r="XAL53" s="38"/>
      <c r="XAM53" s="38"/>
      <c r="XAN53" s="38"/>
      <c r="XAO53" s="38"/>
      <c r="XAP53" s="38"/>
      <c r="XAQ53" s="38"/>
      <c r="XAR53" s="38"/>
      <c r="XAS53" s="38"/>
      <c r="XAT53" s="38"/>
      <c r="XAU53" s="38"/>
      <c r="XAV53" s="38"/>
      <c r="XAW53" s="38"/>
      <c r="XAX53" s="38"/>
      <c r="XAY53" s="38"/>
      <c r="XAZ53" s="38"/>
      <c r="XBA53" s="38"/>
      <c r="XBB53" s="38"/>
      <c r="XBC53" s="38"/>
      <c r="XBD53" s="38"/>
      <c r="XBE53" s="38"/>
      <c r="XBF53" s="38"/>
      <c r="XBG53" s="38"/>
      <c r="XBH53" s="38"/>
      <c r="XBI53" s="38"/>
      <c r="XBJ53" s="38"/>
      <c r="XBK53" s="38"/>
      <c r="XBL53" s="38"/>
      <c r="XBM53" s="38"/>
      <c r="XBN53" s="38"/>
      <c r="XBO53" s="38"/>
      <c r="XBP53" s="38"/>
      <c r="XBQ53" s="38"/>
      <c r="XBR53" s="38"/>
      <c r="XBS53" s="38"/>
      <c r="XBT53" s="38"/>
      <c r="XBU53" s="38"/>
      <c r="XBV53" s="38"/>
      <c r="XBW53" s="38"/>
      <c r="XBX53" s="38"/>
      <c r="XBY53" s="38"/>
      <c r="XBZ53" s="38"/>
      <c r="XCA53" s="38"/>
      <c r="XCB53" s="38"/>
      <c r="XCC53" s="38"/>
      <c r="XCD53" s="38"/>
      <c r="XCE53" s="38"/>
      <c r="XCF53" s="38"/>
      <c r="XCG53" s="38"/>
      <c r="XCH53" s="38"/>
      <c r="XCI53" s="38"/>
      <c r="XCJ53" s="38"/>
      <c r="XCK53" s="38"/>
      <c r="XCL53" s="38"/>
      <c r="XCM53" s="38"/>
      <c r="XCN53" s="38"/>
      <c r="XCO53" s="38"/>
      <c r="XCP53" s="38"/>
      <c r="XCQ53" s="38"/>
      <c r="XCR53" s="38"/>
      <c r="XCS53" s="38"/>
      <c r="XCT53" s="38"/>
      <c r="XCU53" s="38"/>
      <c r="XCV53" s="38"/>
      <c r="XCW53" s="38"/>
      <c r="XCX53" s="38"/>
      <c r="XCY53" s="38"/>
      <c r="XCZ53" s="38"/>
      <c r="XDA53" s="38"/>
      <c r="XDB53" s="38"/>
      <c r="XDC53" s="38"/>
      <c r="XDD53" s="38"/>
      <c r="XDE53" s="38"/>
      <c r="XDF53" s="38"/>
      <c r="XDG53" s="38"/>
      <c r="XDH53" s="38"/>
      <c r="XDI53" s="38"/>
      <c r="XDJ53" s="38"/>
      <c r="XDK53" s="38"/>
      <c r="XDL53" s="38"/>
      <c r="XDM53" s="38"/>
      <c r="XDN53" s="38"/>
      <c r="XDO53" s="38"/>
      <c r="XDP53" s="38"/>
      <c r="XDQ53" s="38"/>
      <c r="XDR53" s="38"/>
      <c r="XDS53" s="38"/>
      <c r="XDT53" s="38"/>
      <c r="XDU53" s="38"/>
      <c r="XDV53" s="38"/>
      <c r="XDW53" s="38"/>
      <c r="XDX53" s="38"/>
      <c r="XDY53" s="38"/>
      <c r="XDZ53" s="38"/>
      <c r="XEA53" s="38"/>
      <c r="XEB53" s="38"/>
      <c r="XEC53" s="38"/>
      <c r="XED53" s="38"/>
      <c r="XEE53" s="38"/>
      <c r="XEF53" s="38"/>
      <c r="XEG53" s="38"/>
      <c r="XEH53" s="38"/>
      <c r="XEI53" s="38"/>
      <c r="XEJ53" s="38"/>
      <c r="XEK53" s="38"/>
      <c r="XEL53" s="38"/>
      <c r="XEM53" s="38"/>
      <c r="XEN53" s="38"/>
      <c r="XEO53" s="38"/>
      <c r="XEP53" s="38"/>
      <c r="XEQ53" s="38"/>
      <c r="XER53" s="38"/>
      <c r="XES53" s="38"/>
      <c r="XET53" s="38"/>
      <c r="XEU53" s="38"/>
      <c r="XEV53" s="38"/>
      <c r="XEW53" s="38"/>
      <c r="XEX53" s="38"/>
      <c r="XEY53" s="38"/>
      <c r="XEZ53" s="38"/>
      <c r="XFA53" s="38"/>
      <c r="XFB53" s="38"/>
      <c r="XFC53" s="38"/>
      <c r="XFD53" s="38"/>
    </row>
    <row r="54" spans="1:16384" ht="12.75" customHeight="1" thickBot="1" x14ac:dyDescent="0.25">
      <c r="A54" s="117" t="s">
        <v>94</v>
      </c>
      <c r="B54" s="118"/>
      <c r="C54" s="119"/>
      <c r="D54" s="120">
        <f>U54/$AG54</f>
        <v>1.4554134057695929E-2</v>
      </c>
      <c r="E54" s="120">
        <f t="shared" ref="E54:O54" si="11">V54/$AG54</f>
        <v>3.0350475428680582E-2</v>
      </c>
      <c r="F54" s="120">
        <f t="shared" si="11"/>
        <v>9.4011866562889929E-2</v>
      </c>
      <c r="G54" s="120">
        <f t="shared" si="11"/>
        <v>0.10390120343416696</v>
      </c>
      <c r="H54" s="120">
        <f t="shared" si="11"/>
        <v>9.3338007190602743E-2</v>
      </c>
      <c r="I54" s="120">
        <f t="shared" si="11"/>
        <v>9.5661548741406616E-2</v>
      </c>
      <c r="J54" s="120">
        <f t="shared" si="11"/>
        <v>9.5426762345630647E-2</v>
      </c>
      <c r="K54" s="120">
        <f t="shared" si="11"/>
        <v>9.3094319663788228E-2</v>
      </c>
      <c r="L54" s="120">
        <f t="shared" si="11"/>
        <v>9.7065003303911102E-2</v>
      </c>
      <c r="M54" s="120">
        <f t="shared" si="11"/>
        <v>9.4303472754365042E-2</v>
      </c>
      <c r="N54" s="120">
        <f t="shared" si="11"/>
        <v>9.703633472030701E-2</v>
      </c>
      <c r="O54" s="120">
        <f t="shared" si="11"/>
        <v>9.1256871796555269E-2</v>
      </c>
      <c r="P54" s="129">
        <f t="shared" si="5"/>
        <v>1</v>
      </c>
      <c r="Q54"/>
      <c r="R54" s="121" t="s">
        <v>94</v>
      </c>
      <c r="S54" s="122"/>
      <c r="T54" s="123"/>
      <c r="U54" s="124">
        <f t="shared" ref="U54:AG54" si="12">SUM(U38:U53)</f>
        <v>10916764.27</v>
      </c>
      <c r="V54" s="124">
        <f t="shared" si="12"/>
        <v>22765283.350000001</v>
      </c>
      <c r="W54" s="124">
        <f t="shared" si="12"/>
        <v>70516416.970000014</v>
      </c>
      <c r="X54" s="124">
        <f t="shared" si="12"/>
        <v>77934210.360000014</v>
      </c>
      <c r="Y54" s="124">
        <f t="shared" si="12"/>
        <v>70010968.560000002</v>
      </c>
      <c r="Z54" s="124">
        <f t="shared" si="12"/>
        <v>71753810.510000005</v>
      </c>
      <c r="AA54" s="124">
        <f t="shared" si="12"/>
        <v>71577701.939999998</v>
      </c>
      <c r="AB54" s="124">
        <f t="shared" si="12"/>
        <v>69828183.430000007</v>
      </c>
      <c r="AC54" s="124">
        <f t="shared" si="12"/>
        <v>72806513.650000006</v>
      </c>
      <c r="AD54" s="124">
        <f t="shared" si="12"/>
        <v>70735144.930000007</v>
      </c>
      <c r="AE54" s="124">
        <f t="shared" si="12"/>
        <v>72785009.919999987</v>
      </c>
      <c r="AF54" s="124">
        <f t="shared" si="12"/>
        <v>68449950.609999999</v>
      </c>
      <c r="AG54" s="125">
        <f t="shared" si="12"/>
        <v>750079958.5</v>
      </c>
      <c r="AK54"/>
    </row>
    <row r="55" spans="1:16384" ht="12.75" customHeight="1" x14ac:dyDescent="0.2">
      <c r="R55" s="133"/>
      <c r="S55" s="134"/>
      <c r="T55" s="133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41"/>
      <c r="AH55" s="41"/>
      <c r="AL55" s="41"/>
      <c r="AM55" s="41"/>
      <c r="AN55" s="41"/>
      <c r="AO55" s="41"/>
      <c r="AP55" s="41"/>
      <c r="AQ55" s="41"/>
      <c r="AR55" s="41"/>
      <c r="AS55" s="41"/>
      <c r="AT55" s="41"/>
    </row>
    <row r="56" spans="1:16384" ht="13.5" thickBot="1" x14ac:dyDescent="0.25">
      <c r="R56"/>
      <c r="S56"/>
      <c r="T56"/>
      <c r="U56"/>
      <c r="V56" s="136"/>
      <c r="W56"/>
      <c r="X56"/>
      <c r="Y56"/>
      <c r="Z56"/>
      <c r="AA56"/>
      <c r="AB56"/>
      <c r="AC56"/>
      <c r="AD56"/>
      <c r="AE56"/>
      <c r="AF56"/>
      <c r="AG56" s="137"/>
      <c r="AH56"/>
      <c r="AI56" s="41"/>
      <c r="AJ56" s="74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pans="1:16384" customFormat="1" ht="20.25" thickBot="1" x14ac:dyDescent="0.25">
      <c r="A57" s="138" t="s">
        <v>95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40"/>
      <c r="P57" s="38"/>
      <c r="Q57" s="38"/>
      <c r="R57" s="38"/>
      <c r="T57" s="38"/>
      <c r="U57" s="38"/>
      <c r="V57" s="38"/>
      <c r="W57" s="38"/>
      <c r="X57" s="38"/>
      <c r="AJ57" s="103"/>
      <c r="AK57" s="41"/>
    </row>
    <row r="58" spans="1:16384" customFormat="1" ht="13.5" thickBot="1" x14ac:dyDescent="0.25">
      <c r="A58" s="141" t="s">
        <v>35</v>
      </c>
      <c r="B58" s="142" t="s">
        <v>36</v>
      </c>
      <c r="C58" s="142" t="s">
        <v>37</v>
      </c>
      <c r="D58" s="143" t="s">
        <v>40</v>
      </c>
      <c r="E58" s="143" t="s">
        <v>41</v>
      </c>
      <c r="F58" s="143" t="s">
        <v>42</v>
      </c>
      <c r="G58" s="143" t="s">
        <v>43</v>
      </c>
      <c r="H58" s="143" t="s">
        <v>44</v>
      </c>
      <c r="I58" s="143" t="s">
        <v>45</v>
      </c>
      <c r="J58" s="143" t="s">
        <v>46</v>
      </c>
      <c r="K58" s="143" t="s">
        <v>47</v>
      </c>
      <c r="L58" s="143" t="s">
        <v>48</v>
      </c>
      <c r="M58" s="143" t="s">
        <v>49</v>
      </c>
      <c r="N58" s="143" t="s">
        <v>50</v>
      </c>
      <c r="O58" s="144" t="s">
        <v>51</v>
      </c>
      <c r="R58" s="38"/>
      <c r="T58" s="145" t="s">
        <v>96</v>
      </c>
      <c r="U58" s="146" t="s">
        <v>97</v>
      </c>
      <c r="V58" s="147" t="s">
        <v>98</v>
      </c>
      <c r="W58" s="147" t="s">
        <v>99</v>
      </c>
      <c r="X58" s="148" t="s">
        <v>100</v>
      </c>
      <c r="AJ58" s="103"/>
    </row>
    <row r="59" spans="1:16384" customFormat="1" x14ac:dyDescent="0.2">
      <c r="A59" s="104" t="s">
        <v>88</v>
      </c>
      <c r="B59" s="105" t="s">
        <v>54</v>
      </c>
      <c r="C59" s="106" t="s">
        <v>10</v>
      </c>
      <c r="D59" s="149">
        <f>D33*$T59</f>
        <v>2577643.0162761845</v>
      </c>
      <c r="E59" s="149">
        <f t="shared" ref="E59:O62" si="13">E33*$T59</f>
        <v>17130126.984749451</v>
      </c>
      <c r="F59" s="149">
        <f t="shared" si="13"/>
        <v>76485992.177343115</v>
      </c>
      <c r="G59" s="149">
        <f t="shared" si="13"/>
        <v>120986039.12917797</v>
      </c>
      <c r="H59" s="149">
        <f t="shared" si="13"/>
        <v>114221468.00787118</v>
      </c>
      <c r="I59" s="149">
        <f t="shared" si="13"/>
        <v>20950556.28362887</v>
      </c>
      <c r="J59" s="149">
        <f t="shared" si="13"/>
        <v>8997820.1409569774</v>
      </c>
      <c r="K59" s="149">
        <f t="shared" si="13"/>
        <v>5405364.9237561906</v>
      </c>
      <c r="L59" s="149">
        <f t="shared" si="13"/>
        <v>8395034.0611858759</v>
      </c>
      <c r="M59" s="149">
        <f t="shared" si="13"/>
        <v>6887555.0684343884</v>
      </c>
      <c r="N59" s="149">
        <f t="shared" si="13"/>
        <v>5879054.7969609667</v>
      </c>
      <c r="O59" s="149">
        <f t="shared" si="13"/>
        <v>15357754.40965884</v>
      </c>
      <c r="P59" s="150">
        <f>SUM(D59:O59)</f>
        <v>403274409.00000006</v>
      </c>
      <c r="R59" s="87"/>
      <c r="T59" s="151">
        <v>403274409</v>
      </c>
      <c r="U59" s="152">
        <f>SUM(D59:F59)</f>
        <v>96193762.178368747</v>
      </c>
      <c r="V59" s="153">
        <f>SUM(G59:I59)</f>
        <v>256158063.42067802</v>
      </c>
      <c r="W59" s="153">
        <f>SUM(J59:L59)</f>
        <v>22798219.125899047</v>
      </c>
      <c r="X59" s="154">
        <f>SUM(M59:O59)</f>
        <v>28124364.275054194</v>
      </c>
      <c r="AJ59" s="103"/>
    </row>
    <row r="60" spans="1:16384" customFormat="1" x14ac:dyDescent="0.2">
      <c r="A60" s="104"/>
      <c r="B60" s="105" t="s">
        <v>55</v>
      </c>
      <c r="C60" s="106" t="s">
        <v>11</v>
      </c>
      <c r="D60" s="149">
        <f>D34*$T60</f>
        <v>2879483.4554845076</v>
      </c>
      <c r="E60" s="149">
        <f t="shared" si="13"/>
        <v>7318437.5283690123</v>
      </c>
      <c r="F60" s="149">
        <f t="shared" si="13"/>
        <v>37886974.100437477</v>
      </c>
      <c r="G60" s="149">
        <f t="shared" si="13"/>
        <v>37799749.658087574</v>
      </c>
      <c r="H60" s="149">
        <f t="shared" si="13"/>
        <v>37799667.711825006</v>
      </c>
      <c r="I60" s="149">
        <f t="shared" si="13"/>
        <v>37799667.711825006</v>
      </c>
      <c r="J60" s="149">
        <f t="shared" si="13"/>
        <v>37799646.69996281</v>
      </c>
      <c r="K60" s="149">
        <f t="shared" si="13"/>
        <v>37802457.299179859</v>
      </c>
      <c r="L60" s="149">
        <f t="shared" si="13"/>
        <v>39002858.998082377</v>
      </c>
      <c r="M60" s="149">
        <f t="shared" si="13"/>
        <v>38978434.336698323</v>
      </c>
      <c r="N60" s="149">
        <f t="shared" si="13"/>
        <v>40763223.935389265</v>
      </c>
      <c r="O60" s="149">
        <f t="shared" si="13"/>
        <v>42442859.564658754</v>
      </c>
      <c r="P60" s="155">
        <f>SUM(D60:O60)</f>
        <v>398273461</v>
      </c>
      <c r="R60" s="87"/>
      <c r="T60" s="156">
        <v>398273461</v>
      </c>
      <c r="U60" s="152">
        <f>SUM(D60:F60)</f>
        <v>48084895.084290996</v>
      </c>
      <c r="V60" s="153">
        <f>SUM(G60:I60)</f>
        <v>113399085.08173758</v>
      </c>
      <c r="W60" s="153">
        <f>SUM(J60:L60)</f>
        <v>114604962.99722505</v>
      </c>
      <c r="X60" s="154">
        <f>SUM(M60:O60)</f>
        <v>122184517.83674634</v>
      </c>
      <c r="AJ60" s="103"/>
    </row>
    <row r="61" spans="1:16384" customFormat="1" x14ac:dyDescent="0.2">
      <c r="A61" s="104"/>
      <c r="B61" s="105" t="s">
        <v>89</v>
      </c>
      <c r="C61" s="106" t="s">
        <v>90</v>
      </c>
      <c r="D61" s="149">
        <f>D35*$T61</f>
        <v>0</v>
      </c>
      <c r="E61" s="149">
        <f t="shared" si="13"/>
        <v>0</v>
      </c>
      <c r="F61" s="149">
        <f t="shared" si="13"/>
        <v>0</v>
      </c>
      <c r="G61" s="149">
        <f t="shared" si="13"/>
        <v>0</v>
      </c>
      <c r="H61" s="149">
        <f t="shared" si="13"/>
        <v>0</v>
      </c>
      <c r="I61" s="149">
        <f t="shared" si="13"/>
        <v>0</v>
      </c>
      <c r="J61" s="149">
        <f t="shared" si="13"/>
        <v>0</v>
      </c>
      <c r="K61" s="149">
        <f t="shared" si="13"/>
        <v>0</v>
      </c>
      <c r="L61" s="149">
        <f t="shared" si="13"/>
        <v>0</v>
      </c>
      <c r="M61" s="149">
        <f t="shared" si="13"/>
        <v>0</v>
      </c>
      <c r="N61" s="149">
        <f t="shared" si="13"/>
        <v>0</v>
      </c>
      <c r="O61" s="149">
        <f t="shared" si="13"/>
        <v>0</v>
      </c>
      <c r="P61" s="155">
        <f t="shared" ref="P61:P62" si="14">SUM(D61:O61)</f>
        <v>0</v>
      </c>
      <c r="R61" s="87"/>
      <c r="T61" s="157">
        <v>0</v>
      </c>
      <c r="U61" s="152">
        <f>SUM(D61:F61)</f>
        <v>0</v>
      </c>
      <c r="V61" s="153">
        <f>SUM(G61:I61)</f>
        <v>0</v>
      </c>
      <c r="W61" s="153">
        <f>SUM(J61:L61)</f>
        <v>0</v>
      </c>
      <c r="X61" s="154">
        <f>SUM(M61:O61)</f>
        <v>0</v>
      </c>
      <c r="AJ61" s="103"/>
    </row>
    <row r="62" spans="1:16384" customFormat="1" ht="13.5" thickBot="1" x14ac:dyDescent="0.25">
      <c r="A62" s="104"/>
      <c r="B62" s="105" t="s">
        <v>91</v>
      </c>
      <c r="C62" s="106" t="s">
        <v>29</v>
      </c>
      <c r="D62" s="149">
        <f>D36*$T62</f>
        <v>0</v>
      </c>
      <c r="E62" s="149">
        <f t="shared" si="13"/>
        <v>0</v>
      </c>
      <c r="F62" s="149">
        <f t="shared" si="13"/>
        <v>0</v>
      </c>
      <c r="G62" s="149">
        <f t="shared" si="13"/>
        <v>0</v>
      </c>
      <c r="H62" s="149">
        <f t="shared" si="13"/>
        <v>0</v>
      </c>
      <c r="I62" s="149">
        <f t="shared" si="13"/>
        <v>0</v>
      </c>
      <c r="J62" s="149">
        <f t="shared" si="13"/>
        <v>0</v>
      </c>
      <c r="K62" s="149">
        <f t="shared" si="13"/>
        <v>0</v>
      </c>
      <c r="L62" s="149">
        <f t="shared" si="13"/>
        <v>0</v>
      </c>
      <c r="M62" s="149">
        <f t="shared" si="13"/>
        <v>0</v>
      </c>
      <c r="N62" s="149">
        <f t="shared" si="13"/>
        <v>0</v>
      </c>
      <c r="O62" s="149">
        <f t="shared" si="13"/>
        <v>0</v>
      </c>
      <c r="P62" s="158">
        <f t="shared" si="14"/>
        <v>0</v>
      </c>
      <c r="R62" s="87"/>
      <c r="T62" s="159">
        <v>0</v>
      </c>
      <c r="U62" s="152">
        <f>SUM(D62:F62)</f>
        <v>0</v>
      </c>
      <c r="V62" s="153">
        <f>SUM(G62:I62)</f>
        <v>0</v>
      </c>
      <c r="W62" s="153">
        <f>SUM(J62:L62)</f>
        <v>0</v>
      </c>
      <c r="X62" s="154">
        <f>SUM(M62:O62)</f>
        <v>0</v>
      </c>
      <c r="AJ62" s="103"/>
    </row>
    <row r="63" spans="1:16384" customFormat="1" ht="13.5" thickBot="1" x14ac:dyDescent="0.25">
      <c r="A63" s="117" t="s">
        <v>92</v>
      </c>
      <c r="B63" s="118"/>
      <c r="C63" s="119"/>
      <c r="D63" s="160">
        <f>SUM(D59:D62)</f>
        <v>5457126.4717606921</v>
      </c>
      <c r="E63" s="160">
        <f t="shared" ref="E63:P63" si="15">SUM(E59:E62)</f>
        <v>24448564.513118464</v>
      </c>
      <c r="F63" s="160">
        <f t="shared" si="15"/>
        <v>114372966.27778059</v>
      </c>
      <c r="G63" s="160">
        <f t="shared" si="15"/>
        <v>158785788.78726554</v>
      </c>
      <c r="H63" s="160">
        <f t="shared" si="15"/>
        <v>152021135.71969619</v>
      </c>
      <c r="I63" s="160">
        <f t="shared" si="15"/>
        <v>58750223.995453879</v>
      </c>
      <c r="J63" s="160">
        <f t="shared" si="15"/>
        <v>46797466.840919785</v>
      </c>
      <c r="K63" s="160">
        <f t="shared" si="15"/>
        <v>43207822.222936049</v>
      </c>
      <c r="L63" s="160">
        <f t="shared" si="15"/>
        <v>47397893.059268251</v>
      </c>
      <c r="M63" s="160">
        <f t="shared" si="15"/>
        <v>45865989.405132711</v>
      </c>
      <c r="N63" s="160">
        <f t="shared" si="15"/>
        <v>46642278.73235023</v>
      </c>
      <c r="O63" s="160">
        <f t="shared" si="15"/>
        <v>57800613.974317595</v>
      </c>
      <c r="P63" s="161">
        <f t="shared" si="15"/>
        <v>801547870</v>
      </c>
      <c r="R63" s="87"/>
      <c r="T63" s="162">
        <f>SUM(T59:T62)</f>
        <v>801547870</v>
      </c>
      <c r="U63" s="163">
        <f>SUM(U59:U62)</f>
        <v>144278657.26265973</v>
      </c>
      <c r="V63" s="163">
        <f>SUM(V59:V62)</f>
        <v>369557148.5024156</v>
      </c>
      <c r="W63" s="163">
        <f>SUM(W59:W62)</f>
        <v>137403182.12312409</v>
      </c>
      <c r="X63" s="163">
        <f>SUM(X59:X62)</f>
        <v>150308882.11180052</v>
      </c>
      <c r="AJ63" s="103"/>
    </row>
    <row r="64" spans="1:16384" customFormat="1" ht="13.5" thickBot="1" x14ac:dyDescent="0.25">
      <c r="A64" s="164" t="s">
        <v>101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  <c r="R64" s="87"/>
      <c r="T64" s="145" t="s">
        <v>96</v>
      </c>
      <c r="U64" s="146" t="s">
        <v>97</v>
      </c>
      <c r="V64" s="147" t="s">
        <v>98</v>
      </c>
      <c r="W64" s="147" t="s">
        <v>99</v>
      </c>
      <c r="X64" s="148" t="s">
        <v>100</v>
      </c>
      <c r="AJ64" s="103"/>
    </row>
    <row r="65" spans="1:16384" customFormat="1" x14ac:dyDescent="0.2">
      <c r="A65" s="126" t="s">
        <v>93</v>
      </c>
      <c r="B65" s="167" t="s">
        <v>57</v>
      </c>
      <c r="C65" s="168" t="s">
        <v>14</v>
      </c>
      <c r="D65" s="169">
        <f t="shared" ref="D65:O80" si="16">D38*$T65</f>
        <v>572394.35385319742</v>
      </c>
      <c r="E65" s="170">
        <f t="shared" si="16"/>
        <v>3716305.7730265227</v>
      </c>
      <c r="F65" s="170">
        <f t="shared" si="16"/>
        <v>36490014.950931497</v>
      </c>
      <c r="G65" s="170">
        <f t="shared" si="16"/>
        <v>42500390.784591891</v>
      </c>
      <c r="H65" s="170">
        <f t="shared" si="16"/>
        <v>37416503.301292278</v>
      </c>
      <c r="I65" s="170">
        <f t="shared" si="16"/>
        <v>38390396.07254608</v>
      </c>
      <c r="J65" s="170">
        <f t="shared" si="16"/>
        <v>38720581.886888832</v>
      </c>
      <c r="K65" s="170">
        <f t="shared" si="16"/>
        <v>36456494.165773951</v>
      </c>
      <c r="L65" s="170">
        <f t="shared" si="16"/>
        <v>37509943.865022644</v>
      </c>
      <c r="M65" s="170">
        <f t="shared" si="16"/>
        <v>36883432.988321111</v>
      </c>
      <c r="N65" s="170">
        <f t="shared" si="16"/>
        <v>37094794.379905872</v>
      </c>
      <c r="O65" s="171">
        <f t="shared" si="16"/>
        <v>36321153.477846161</v>
      </c>
      <c r="P65" s="172">
        <f>SUM(D65:O65)</f>
        <v>382072406.00000006</v>
      </c>
      <c r="R65" s="87"/>
      <c r="T65" s="156">
        <v>382072406</v>
      </c>
      <c r="U65" s="152">
        <f t="shared" ref="U65:U80" si="17">SUM(D65:F65)</f>
        <v>40778715.077811219</v>
      </c>
      <c r="V65" s="153">
        <f t="shared" ref="V65:V80" si="18">SUM(G65:I65)</f>
        <v>118307290.15843025</v>
      </c>
      <c r="W65" s="153">
        <f t="shared" ref="W65:W80" si="19">SUM(J65:L65)</f>
        <v>112687019.91768543</v>
      </c>
      <c r="X65" s="154">
        <f t="shared" ref="X65:X80" si="20">SUM(M65:O65)</f>
        <v>110299380.84607314</v>
      </c>
      <c r="AJ65" s="103"/>
    </row>
    <row r="66" spans="1:16384" customFormat="1" x14ac:dyDescent="0.2">
      <c r="A66" s="104"/>
      <c r="B66" s="173" t="s">
        <v>58</v>
      </c>
      <c r="C66" s="106" t="s">
        <v>15</v>
      </c>
      <c r="D66" s="169">
        <f t="shared" si="16"/>
        <v>1912106.8264504229</v>
      </c>
      <c r="E66" s="170">
        <f t="shared" si="16"/>
        <v>2310714.6577815521</v>
      </c>
      <c r="F66" s="170">
        <f t="shared" si="16"/>
        <v>2462761.5751110627</v>
      </c>
      <c r="G66" s="170">
        <f t="shared" si="16"/>
        <v>2468220.2193532577</v>
      </c>
      <c r="H66" s="170">
        <f t="shared" si="16"/>
        <v>2283638.3590142867</v>
      </c>
      <c r="I66" s="170">
        <f t="shared" si="16"/>
        <v>2277210.8727760268</v>
      </c>
      <c r="J66" s="170">
        <f t="shared" si="16"/>
        <v>2266286.9002241553</v>
      </c>
      <c r="K66" s="170">
        <f t="shared" si="16"/>
        <v>2278722.7979721348</v>
      </c>
      <c r="L66" s="170">
        <f t="shared" si="16"/>
        <v>2714459.6894851876</v>
      </c>
      <c r="M66" s="170">
        <f t="shared" si="16"/>
        <v>2314454.3337617209</v>
      </c>
      <c r="N66" s="170">
        <f t="shared" si="16"/>
        <v>3394701.3019478447</v>
      </c>
      <c r="O66" s="171">
        <f t="shared" si="16"/>
        <v>2411865.4661223427</v>
      </c>
      <c r="P66" s="174">
        <f t="shared" ref="P66:P80" si="21">SUM(D66:O66)</f>
        <v>29095142.999999996</v>
      </c>
      <c r="R66" s="87"/>
      <c r="T66" s="156">
        <v>29095143</v>
      </c>
      <c r="U66" s="152">
        <f t="shared" si="17"/>
        <v>6685583.0593430381</v>
      </c>
      <c r="V66" s="153">
        <f t="shared" si="18"/>
        <v>7029069.4511435712</v>
      </c>
      <c r="W66" s="153">
        <f t="shared" si="19"/>
        <v>7259469.3876814777</v>
      </c>
      <c r="X66" s="154">
        <f t="shared" si="20"/>
        <v>8121021.1018319074</v>
      </c>
      <c r="AJ66" s="103"/>
    </row>
    <row r="67" spans="1:16384" customFormat="1" x14ac:dyDescent="0.2">
      <c r="A67" s="104"/>
      <c r="B67" s="173" t="s">
        <v>59</v>
      </c>
      <c r="C67" s="106" t="s">
        <v>16</v>
      </c>
      <c r="D67" s="169">
        <f t="shared" si="16"/>
        <v>100453.05384738103</v>
      </c>
      <c r="E67" s="170">
        <f t="shared" si="16"/>
        <v>738927.37616070639</v>
      </c>
      <c r="F67" s="170">
        <f t="shared" si="16"/>
        <v>2558302.0034727529</v>
      </c>
      <c r="G67" s="170">
        <f t="shared" si="16"/>
        <v>2576794.1144936611</v>
      </c>
      <c r="H67" s="170">
        <f t="shared" si="16"/>
        <v>2658798.6755082444</v>
      </c>
      <c r="I67" s="170">
        <f t="shared" si="16"/>
        <v>2673897.105037875</v>
      </c>
      <c r="J67" s="170">
        <f t="shared" si="16"/>
        <v>2622447.6609239518</v>
      </c>
      <c r="K67" s="170">
        <f t="shared" si="16"/>
        <v>2605942.3562764917</v>
      </c>
      <c r="L67" s="170">
        <f t="shared" si="16"/>
        <v>2680006.0606393488</v>
      </c>
      <c r="M67" s="170">
        <f t="shared" si="16"/>
        <v>2639263.2999712629</v>
      </c>
      <c r="N67" s="170">
        <f t="shared" si="16"/>
        <v>2644006.0970488521</v>
      </c>
      <c r="O67" s="171">
        <f t="shared" si="16"/>
        <v>2366285.1966194739</v>
      </c>
      <c r="P67" s="174">
        <f t="shared" si="21"/>
        <v>26865123.000000004</v>
      </c>
      <c r="R67" s="87"/>
      <c r="T67" s="156">
        <v>26865123</v>
      </c>
      <c r="U67" s="152">
        <f t="shared" si="17"/>
        <v>3397682.4334808402</v>
      </c>
      <c r="V67" s="153">
        <f t="shared" si="18"/>
        <v>7909489.8950397801</v>
      </c>
      <c r="W67" s="153">
        <f t="shared" si="19"/>
        <v>7908396.0778397927</v>
      </c>
      <c r="X67" s="154">
        <f t="shared" si="20"/>
        <v>7649554.593639588</v>
      </c>
      <c r="AJ67" s="103"/>
    </row>
    <row r="68" spans="1:16384" customFormat="1" x14ac:dyDescent="0.2">
      <c r="A68" s="104"/>
      <c r="B68" s="173" t="s">
        <v>60</v>
      </c>
      <c r="C68" s="106" t="s">
        <v>17</v>
      </c>
      <c r="D68" s="169">
        <f t="shared" si="16"/>
        <v>49931.214677302065</v>
      </c>
      <c r="E68" s="170">
        <f t="shared" si="16"/>
        <v>254173.77332781427</v>
      </c>
      <c r="F68" s="170">
        <f t="shared" si="16"/>
        <v>789684.39861658332</v>
      </c>
      <c r="G68" s="170">
        <f t="shared" si="16"/>
        <v>787382.3857102074</v>
      </c>
      <c r="H68" s="170">
        <f t="shared" si="16"/>
        <v>817251.9638105199</v>
      </c>
      <c r="I68" s="170">
        <f t="shared" si="16"/>
        <v>794709.01895345747</v>
      </c>
      <c r="J68" s="170">
        <f t="shared" si="16"/>
        <v>799064.92633689102</v>
      </c>
      <c r="K68" s="170">
        <f t="shared" si="16"/>
        <v>797073.06663328339</v>
      </c>
      <c r="L68" s="170">
        <f t="shared" si="16"/>
        <v>793440.48842788313</v>
      </c>
      <c r="M68" s="170">
        <f t="shared" si="16"/>
        <v>796325.41536052956</v>
      </c>
      <c r="N68" s="170">
        <f t="shared" si="16"/>
        <v>938201.9075937249</v>
      </c>
      <c r="O68" s="171">
        <f t="shared" si="16"/>
        <v>921287.44055180263</v>
      </c>
      <c r="P68" s="174">
        <f t="shared" si="21"/>
        <v>8538526</v>
      </c>
      <c r="R68" s="87"/>
      <c r="T68" s="156">
        <v>8538526</v>
      </c>
      <c r="U68" s="152">
        <f t="shared" si="17"/>
        <v>1093789.3866216997</v>
      </c>
      <c r="V68" s="153">
        <f t="shared" si="18"/>
        <v>2399343.3684741845</v>
      </c>
      <c r="W68" s="153">
        <f t="shared" si="19"/>
        <v>2389578.4813980577</v>
      </c>
      <c r="X68" s="154">
        <f t="shared" si="20"/>
        <v>2655814.7635060572</v>
      </c>
      <c r="AJ68" s="103"/>
    </row>
    <row r="69" spans="1:16384" customFormat="1" x14ac:dyDescent="0.2">
      <c r="A69" s="104"/>
      <c r="B69" s="173" t="s">
        <v>61</v>
      </c>
      <c r="C69" s="106" t="s">
        <v>18</v>
      </c>
      <c r="D69" s="169">
        <f t="shared" si="16"/>
        <v>460095.23582134827</v>
      </c>
      <c r="E69" s="170">
        <f t="shared" si="16"/>
        <v>587724.21811128501</v>
      </c>
      <c r="F69" s="170">
        <f t="shared" si="16"/>
        <v>1024992.8785150489</v>
      </c>
      <c r="G69" s="170">
        <f t="shared" si="16"/>
        <v>1584145.9043487879</v>
      </c>
      <c r="H69" s="170">
        <f t="shared" si="16"/>
        <v>566485.27431886096</v>
      </c>
      <c r="I69" s="170">
        <f t="shared" si="16"/>
        <v>1297787.5541522757</v>
      </c>
      <c r="J69" s="170">
        <f t="shared" si="16"/>
        <v>517132.59193397948</v>
      </c>
      <c r="K69" s="170">
        <f t="shared" si="16"/>
        <v>1245765.9616018096</v>
      </c>
      <c r="L69" s="170">
        <f t="shared" si="16"/>
        <v>360986.8978917746</v>
      </c>
      <c r="M69" s="170">
        <f t="shared" si="16"/>
        <v>747868.05378606368</v>
      </c>
      <c r="N69" s="170">
        <f t="shared" si="16"/>
        <v>1287720.8222408311</v>
      </c>
      <c r="O69" s="171">
        <f t="shared" si="16"/>
        <v>1277641.607277933</v>
      </c>
      <c r="P69" s="174">
        <f t="shared" si="21"/>
        <v>10958347</v>
      </c>
      <c r="R69" s="87"/>
      <c r="T69" s="156">
        <v>10958347</v>
      </c>
      <c r="U69" s="152">
        <f t="shared" si="17"/>
        <v>2072812.332447682</v>
      </c>
      <c r="V69" s="153">
        <f t="shared" si="18"/>
        <v>3448418.7328199241</v>
      </c>
      <c r="W69" s="153">
        <f t="shared" si="19"/>
        <v>2123885.4514275636</v>
      </c>
      <c r="X69" s="154">
        <f t="shared" si="20"/>
        <v>3313230.4833048279</v>
      </c>
      <c r="AJ69" s="103"/>
    </row>
    <row r="70" spans="1:16384" customFormat="1" x14ac:dyDescent="0.2">
      <c r="A70" s="104"/>
      <c r="B70" s="173" t="s">
        <v>62</v>
      </c>
      <c r="C70" s="106" t="s">
        <v>19</v>
      </c>
      <c r="D70" s="169">
        <f t="shared" si="16"/>
        <v>3000</v>
      </c>
      <c r="E70" s="170">
        <f t="shared" si="16"/>
        <v>3000</v>
      </c>
      <c r="F70" s="170">
        <f t="shared" si="16"/>
        <v>3000</v>
      </c>
      <c r="G70" s="170">
        <f t="shared" si="16"/>
        <v>3000</v>
      </c>
      <c r="H70" s="170">
        <f t="shared" si="16"/>
        <v>3000</v>
      </c>
      <c r="I70" s="170">
        <f t="shared" si="16"/>
        <v>3000</v>
      </c>
      <c r="J70" s="170">
        <f t="shared" si="16"/>
        <v>3000</v>
      </c>
      <c r="K70" s="170">
        <f t="shared" si="16"/>
        <v>3000</v>
      </c>
      <c r="L70" s="170">
        <f t="shared" si="16"/>
        <v>3000</v>
      </c>
      <c r="M70" s="170">
        <f t="shared" si="16"/>
        <v>3000</v>
      </c>
      <c r="N70" s="170">
        <f t="shared" si="16"/>
        <v>3000</v>
      </c>
      <c r="O70" s="171">
        <f t="shared" si="16"/>
        <v>3000</v>
      </c>
      <c r="P70" s="174">
        <f t="shared" si="21"/>
        <v>36000</v>
      </c>
      <c r="R70" s="87"/>
      <c r="T70" s="156">
        <v>36000</v>
      </c>
      <c r="U70" s="152">
        <f t="shared" si="17"/>
        <v>9000</v>
      </c>
      <c r="V70" s="153">
        <f t="shared" si="18"/>
        <v>9000</v>
      </c>
      <c r="W70" s="153">
        <f t="shared" si="19"/>
        <v>9000</v>
      </c>
      <c r="X70" s="154">
        <f t="shared" si="20"/>
        <v>9000</v>
      </c>
      <c r="AJ70" s="103"/>
    </row>
    <row r="71" spans="1:16384" customFormat="1" x14ac:dyDescent="0.2">
      <c r="A71" s="104"/>
      <c r="B71" s="173" t="s">
        <v>63</v>
      </c>
      <c r="C71" s="106" t="s">
        <v>20</v>
      </c>
      <c r="D71" s="169">
        <f t="shared" si="16"/>
        <v>1611530.5963256576</v>
      </c>
      <c r="E71" s="170">
        <f t="shared" si="16"/>
        <v>2993151.5487940027</v>
      </c>
      <c r="F71" s="170">
        <f t="shared" si="16"/>
        <v>3832587.0847796919</v>
      </c>
      <c r="G71" s="170">
        <f t="shared" si="16"/>
        <v>3785161.9207640998</v>
      </c>
      <c r="H71" s="170">
        <f t="shared" si="16"/>
        <v>3846337.6920947353</v>
      </c>
      <c r="I71" s="170">
        <f t="shared" si="16"/>
        <v>3869446.7417946146</v>
      </c>
      <c r="J71" s="170">
        <f t="shared" si="16"/>
        <v>3879014.0327648418</v>
      </c>
      <c r="K71" s="170">
        <f t="shared" si="16"/>
        <v>3804728.0819821944</v>
      </c>
      <c r="L71" s="170">
        <f t="shared" si="16"/>
        <v>3818296.4326587603</v>
      </c>
      <c r="M71" s="170">
        <f t="shared" si="16"/>
        <v>3839738.9919871129</v>
      </c>
      <c r="N71" s="170">
        <f t="shared" si="16"/>
        <v>3865787.5109743215</v>
      </c>
      <c r="O71" s="171">
        <f t="shared" si="16"/>
        <v>3632765.3650799808</v>
      </c>
      <c r="P71" s="174">
        <f t="shared" si="21"/>
        <v>42778546.000000015</v>
      </c>
      <c r="R71" s="87"/>
      <c r="T71" s="156">
        <v>42778546</v>
      </c>
      <c r="U71" s="152">
        <f t="shared" si="17"/>
        <v>8437269.2298993524</v>
      </c>
      <c r="V71" s="153">
        <f t="shared" si="18"/>
        <v>11500946.35465345</v>
      </c>
      <c r="W71" s="153">
        <f t="shared" si="19"/>
        <v>11502038.547405796</v>
      </c>
      <c r="X71" s="154">
        <f t="shared" si="20"/>
        <v>11338291.868041415</v>
      </c>
      <c r="AJ71" s="103"/>
    </row>
    <row r="72" spans="1:16384" customFormat="1" x14ac:dyDescent="0.2">
      <c r="A72" s="104"/>
      <c r="B72" s="173" t="s">
        <v>64</v>
      </c>
      <c r="C72" s="106" t="s">
        <v>21</v>
      </c>
      <c r="D72" s="169">
        <f t="shared" si="16"/>
        <v>1110509.6523981816</v>
      </c>
      <c r="E72" s="170">
        <f t="shared" si="16"/>
        <v>1788945.1550598189</v>
      </c>
      <c r="F72" s="170">
        <f t="shared" si="16"/>
        <v>3864516.5979819079</v>
      </c>
      <c r="G72" s="170">
        <f t="shared" si="16"/>
        <v>3663459.6767822085</v>
      </c>
      <c r="H72" s="170">
        <f t="shared" si="16"/>
        <v>3700454.2782460903</v>
      </c>
      <c r="I72" s="170">
        <f t="shared" si="16"/>
        <v>3708013.6797351805</v>
      </c>
      <c r="J72" s="170">
        <f t="shared" si="16"/>
        <v>3537932.1011550538</v>
      </c>
      <c r="K72" s="170">
        <f t="shared" si="16"/>
        <v>3027936.6851231921</v>
      </c>
      <c r="L72" s="170">
        <f t="shared" si="16"/>
        <v>3529863.348025389</v>
      </c>
      <c r="M72" s="170">
        <f t="shared" si="16"/>
        <v>3271079.2337047509</v>
      </c>
      <c r="N72" s="170">
        <f t="shared" si="16"/>
        <v>4060739.0343446308</v>
      </c>
      <c r="O72" s="171">
        <f t="shared" si="16"/>
        <v>2969041.5574435955</v>
      </c>
      <c r="P72" s="174">
        <f t="shared" si="21"/>
        <v>38232491</v>
      </c>
      <c r="R72" s="87"/>
      <c r="T72" s="156">
        <v>38232491</v>
      </c>
      <c r="U72" s="152">
        <f t="shared" si="17"/>
        <v>6763971.4054399077</v>
      </c>
      <c r="V72" s="153">
        <f t="shared" si="18"/>
        <v>11071927.634763479</v>
      </c>
      <c r="W72" s="153">
        <f t="shared" si="19"/>
        <v>10095732.134303635</v>
      </c>
      <c r="X72" s="154">
        <f t="shared" si="20"/>
        <v>10300859.825492978</v>
      </c>
      <c r="AJ72" s="103"/>
    </row>
    <row r="73" spans="1:16384" customFormat="1" x14ac:dyDescent="0.2">
      <c r="A73" s="104"/>
      <c r="B73" s="173" t="s">
        <v>65</v>
      </c>
      <c r="C73" s="106" t="s">
        <v>22</v>
      </c>
      <c r="D73" s="169">
        <f t="shared" si="16"/>
        <v>2438131.8736684262</v>
      </c>
      <c r="E73" s="170">
        <f t="shared" si="16"/>
        <v>3590669.9984487356</v>
      </c>
      <c r="F73" s="170">
        <f t="shared" si="16"/>
        <v>4608742.2013722826</v>
      </c>
      <c r="G73" s="170">
        <f t="shared" si="16"/>
        <v>4264375.4230681276</v>
      </c>
      <c r="H73" s="170">
        <f t="shared" si="16"/>
        <v>4014131.5848883656</v>
      </c>
      <c r="I73" s="170">
        <f t="shared" si="16"/>
        <v>4116524.1451777099</v>
      </c>
      <c r="J73" s="170">
        <f t="shared" si="16"/>
        <v>4193389.1008809782</v>
      </c>
      <c r="K73" s="170">
        <f t="shared" si="16"/>
        <v>4423346.5068166377</v>
      </c>
      <c r="L73" s="170">
        <f t="shared" si="16"/>
        <v>4533636.5079131862</v>
      </c>
      <c r="M73" s="170">
        <f t="shared" si="16"/>
        <v>4349444.1445303969</v>
      </c>
      <c r="N73" s="170">
        <f t="shared" si="16"/>
        <v>3846931.4297387819</v>
      </c>
      <c r="O73" s="171">
        <f t="shared" si="16"/>
        <v>5546641.0834963666</v>
      </c>
      <c r="P73" s="174">
        <f t="shared" si="21"/>
        <v>49925964</v>
      </c>
      <c r="R73" s="87"/>
      <c r="T73" s="156">
        <v>49925964</v>
      </c>
      <c r="U73" s="152">
        <f t="shared" si="17"/>
        <v>10637544.073489444</v>
      </c>
      <c r="V73" s="153">
        <f t="shared" si="18"/>
        <v>12395031.153134204</v>
      </c>
      <c r="W73" s="153">
        <f t="shared" si="19"/>
        <v>13150372.115610801</v>
      </c>
      <c r="X73" s="154">
        <f t="shared" si="20"/>
        <v>13743016.657765545</v>
      </c>
      <c r="AJ73" s="103"/>
    </row>
    <row r="74" spans="1:16384" customFormat="1" x14ac:dyDescent="0.2">
      <c r="A74" s="104"/>
      <c r="B74" s="173" t="s">
        <v>66</v>
      </c>
      <c r="C74" s="106" t="s">
        <v>23</v>
      </c>
      <c r="D74" s="169">
        <f t="shared" si="16"/>
        <v>-7712.8390817812033</v>
      </c>
      <c r="E74" s="170">
        <f t="shared" si="16"/>
        <v>2634476.9967526123</v>
      </c>
      <c r="F74" s="170">
        <f t="shared" si="16"/>
        <v>1618906.17414038</v>
      </c>
      <c r="G74" s="170">
        <f t="shared" si="16"/>
        <v>1694328.4198977251</v>
      </c>
      <c r="H74" s="170">
        <f t="shared" si="16"/>
        <v>1430909.1450547972</v>
      </c>
      <c r="I74" s="170">
        <f t="shared" si="16"/>
        <v>1258015.2212613348</v>
      </c>
      <c r="J74" s="170">
        <f t="shared" si="16"/>
        <v>1520003.5122120746</v>
      </c>
      <c r="K74" s="170">
        <f t="shared" si="16"/>
        <v>1515296.3870278478</v>
      </c>
      <c r="L74" s="170">
        <f t="shared" si="16"/>
        <v>1580304.8693261906</v>
      </c>
      <c r="M74" s="170">
        <f t="shared" si="16"/>
        <v>1639839.0486582369</v>
      </c>
      <c r="N74" s="170">
        <f t="shared" si="16"/>
        <v>1407202.0783304947</v>
      </c>
      <c r="O74" s="171">
        <f t="shared" si="16"/>
        <v>1563076.9864200896</v>
      </c>
      <c r="P74" s="174">
        <f t="shared" si="21"/>
        <v>17854646.000000004</v>
      </c>
      <c r="R74" s="87"/>
      <c r="T74" s="156">
        <v>17854646</v>
      </c>
      <c r="U74" s="152">
        <f t="shared" si="17"/>
        <v>4245670.3318112111</v>
      </c>
      <c r="V74" s="153">
        <f t="shared" si="18"/>
        <v>4383252.7862138571</v>
      </c>
      <c r="W74" s="153">
        <f t="shared" si="19"/>
        <v>4615604.768566113</v>
      </c>
      <c r="X74" s="154">
        <f t="shared" si="20"/>
        <v>4610118.1134088207</v>
      </c>
      <c r="AJ74" s="103"/>
    </row>
    <row r="75" spans="1:16384" customFormat="1" x14ac:dyDescent="0.2">
      <c r="A75" s="104"/>
      <c r="B75" s="173" t="s">
        <v>67</v>
      </c>
      <c r="C75" s="106" t="s">
        <v>24</v>
      </c>
      <c r="D75" s="169">
        <f t="shared" si="16"/>
        <v>-130198.00762613735</v>
      </c>
      <c r="E75" s="170">
        <f t="shared" si="16"/>
        <v>176346.00047743937</v>
      </c>
      <c r="F75" s="170">
        <f t="shared" si="16"/>
        <v>492920.5174955097</v>
      </c>
      <c r="G75" s="170">
        <f t="shared" si="16"/>
        <v>254652.79918780227</v>
      </c>
      <c r="H75" s="170">
        <f t="shared" si="16"/>
        <v>154384.83214088209</v>
      </c>
      <c r="I75" s="170">
        <f t="shared" si="16"/>
        <v>187595.70906083842</v>
      </c>
      <c r="J75" s="170">
        <f t="shared" si="16"/>
        <v>358923.5187072446</v>
      </c>
      <c r="K75" s="170">
        <f t="shared" si="16"/>
        <v>174609.49523250514</v>
      </c>
      <c r="L75" s="170">
        <f t="shared" si="16"/>
        <v>2782719.9386165524</v>
      </c>
      <c r="M75" s="170">
        <f t="shared" si="16"/>
        <v>337578.72977402929</v>
      </c>
      <c r="N75" s="170">
        <f t="shared" si="16"/>
        <v>647238.05773711985</v>
      </c>
      <c r="O75" s="171">
        <f t="shared" si="16"/>
        <v>558460.40919621475</v>
      </c>
      <c r="P75" s="174">
        <f t="shared" si="21"/>
        <v>5995232</v>
      </c>
      <c r="R75" s="87"/>
      <c r="T75" s="156">
        <v>5995232</v>
      </c>
      <c r="U75" s="152">
        <f t="shared" si="17"/>
        <v>539068.51034681173</v>
      </c>
      <c r="V75" s="153">
        <f t="shared" si="18"/>
        <v>596633.34038952284</v>
      </c>
      <c r="W75" s="153">
        <f t="shared" si="19"/>
        <v>3316252.9525563018</v>
      </c>
      <c r="X75" s="154">
        <f t="shared" si="20"/>
        <v>1543277.1967073639</v>
      </c>
      <c r="AJ75" s="103"/>
    </row>
    <row r="76" spans="1:16384" customFormat="1" x14ac:dyDescent="0.2">
      <c r="A76" s="104"/>
      <c r="B76" s="173" t="s">
        <v>68</v>
      </c>
      <c r="C76" s="106" t="s">
        <v>25</v>
      </c>
      <c r="D76" s="169">
        <f t="shared" si="16"/>
        <v>1036697.2167889597</v>
      </c>
      <c r="E76" s="170">
        <f t="shared" si="16"/>
        <v>1652687.4965093047</v>
      </c>
      <c r="F76" s="170">
        <f t="shared" si="16"/>
        <v>1143654.2243829179</v>
      </c>
      <c r="G76" s="170">
        <f t="shared" si="16"/>
        <v>1573735.7900556992</v>
      </c>
      <c r="H76" s="170">
        <f t="shared" si="16"/>
        <v>1343559.9869438154</v>
      </c>
      <c r="I76" s="170">
        <f t="shared" si="16"/>
        <v>1424373.1575369083</v>
      </c>
      <c r="J76" s="170">
        <f t="shared" si="16"/>
        <v>1501621.8387102948</v>
      </c>
      <c r="K76" s="170">
        <f t="shared" si="16"/>
        <v>1312268.0105490065</v>
      </c>
      <c r="L76" s="170">
        <f t="shared" si="16"/>
        <v>1454959.9301633576</v>
      </c>
      <c r="M76" s="170">
        <f t="shared" si="16"/>
        <v>1326499.8252959005</v>
      </c>
      <c r="N76" s="170">
        <f t="shared" si="16"/>
        <v>1539479.4049187414</v>
      </c>
      <c r="O76" s="171">
        <f t="shared" si="16"/>
        <v>1671668.1181450931</v>
      </c>
      <c r="P76" s="174">
        <f t="shared" si="21"/>
        <v>16981204.999999996</v>
      </c>
      <c r="R76" s="87"/>
      <c r="T76" s="156">
        <v>16981205</v>
      </c>
      <c r="U76" s="152">
        <f t="shared" si="17"/>
        <v>3833038.9376811823</v>
      </c>
      <c r="V76" s="153">
        <f t="shared" si="18"/>
        <v>4341668.9345364226</v>
      </c>
      <c r="W76" s="153">
        <f t="shared" si="19"/>
        <v>4268849.7794226585</v>
      </c>
      <c r="X76" s="154">
        <f t="shared" si="20"/>
        <v>4537647.3483597348</v>
      </c>
      <c r="AJ76" s="103"/>
    </row>
    <row r="77" spans="1:16384" customFormat="1" x14ac:dyDescent="0.2">
      <c r="A77" s="104"/>
      <c r="B77" s="173" t="s">
        <v>69</v>
      </c>
      <c r="C77" s="106" t="s">
        <v>26</v>
      </c>
      <c r="D77" s="169">
        <f t="shared" si="16"/>
        <v>2625.6914440372079</v>
      </c>
      <c r="E77" s="170">
        <f t="shared" si="16"/>
        <v>67438.117581557861</v>
      </c>
      <c r="F77" s="170">
        <f t="shared" si="16"/>
        <v>76384.045763490547</v>
      </c>
      <c r="G77" s="170">
        <f t="shared" si="16"/>
        <v>94728.744512904086</v>
      </c>
      <c r="H77" s="170">
        <f t="shared" si="16"/>
        <v>64274.307076920617</v>
      </c>
      <c r="I77" s="170">
        <f t="shared" si="16"/>
        <v>498662.17810087104</v>
      </c>
      <c r="J77" s="170">
        <f t="shared" si="16"/>
        <v>46502.480101091998</v>
      </c>
      <c r="K77" s="170">
        <f t="shared" si="16"/>
        <v>36443.555672326147</v>
      </c>
      <c r="L77" s="170">
        <f t="shared" si="16"/>
        <v>60356.56246448469</v>
      </c>
      <c r="M77" s="170">
        <f t="shared" si="16"/>
        <v>47280.277064820781</v>
      </c>
      <c r="N77" s="170">
        <f t="shared" si="16"/>
        <v>76642.837270115124</v>
      </c>
      <c r="O77" s="171">
        <f t="shared" si="16"/>
        <v>49243.202947379963</v>
      </c>
      <c r="P77" s="174">
        <f t="shared" si="21"/>
        <v>1120582</v>
      </c>
      <c r="R77" s="87"/>
      <c r="T77" s="156">
        <v>1120582</v>
      </c>
      <c r="U77" s="152">
        <f t="shared" si="17"/>
        <v>146447.85478908563</v>
      </c>
      <c r="V77" s="153">
        <f t="shared" si="18"/>
        <v>657665.22969069576</v>
      </c>
      <c r="W77" s="153">
        <f t="shared" si="19"/>
        <v>143302.59823790283</v>
      </c>
      <c r="X77" s="154">
        <f t="shared" si="20"/>
        <v>173166.31728231587</v>
      </c>
      <c r="AJ77" s="103"/>
    </row>
    <row r="78" spans="1:16384" customFormat="1" x14ac:dyDescent="0.2">
      <c r="A78" s="104"/>
      <c r="B78" s="173" t="s">
        <v>70</v>
      </c>
      <c r="C78" s="106" t="s">
        <v>27</v>
      </c>
      <c r="D78" s="169">
        <f t="shared" si="16"/>
        <v>2245384.3705775738</v>
      </c>
      <c r="E78" s="170">
        <f t="shared" si="16"/>
        <v>3441619.3994242162</v>
      </c>
      <c r="F78" s="170">
        <f t="shared" si="16"/>
        <v>16111909.576554857</v>
      </c>
      <c r="G78" s="170">
        <f t="shared" si="16"/>
        <v>17692358.497193757</v>
      </c>
      <c r="H78" s="170">
        <f t="shared" si="16"/>
        <v>16215449.855852539</v>
      </c>
      <c r="I78" s="170">
        <f t="shared" si="16"/>
        <v>15293533.540357839</v>
      </c>
      <c r="J78" s="170">
        <f t="shared" si="16"/>
        <v>16197383.711483713</v>
      </c>
      <c r="K78" s="170">
        <f t="shared" si="16"/>
        <v>16594721.738974171</v>
      </c>
      <c r="L78" s="170">
        <f t="shared" si="16"/>
        <v>16360447.212822251</v>
      </c>
      <c r="M78" s="170">
        <f t="shared" si="16"/>
        <v>17106523.741227277</v>
      </c>
      <c r="N78" s="170">
        <f t="shared" si="16"/>
        <v>16731908.876548849</v>
      </c>
      <c r="O78" s="171">
        <f t="shared" si="16"/>
        <v>12011950.478982972</v>
      </c>
      <c r="P78" s="174">
        <f t="shared" si="21"/>
        <v>166003191.00000003</v>
      </c>
      <c r="R78" s="87"/>
      <c r="T78" s="156">
        <v>166003191</v>
      </c>
      <c r="U78" s="152">
        <f t="shared" si="17"/>
        <v>21798913.346556649</v>
      </c>
      <c r="V78" s="153">
        <f t="shared" si="18"/>
        <v>49201341.893404141</v>
      </c>
      <c r="W78" s="153">
        <f t="shared" si="19"/>
        <v>49152552.663280137</v>
      </c>
      <c r="X78" s="154">
        <f t="shared" si="20"/>
        <v>45850383.096759096</v>
      </c>
      <c r="AJ78" s="103"/>
    </row>
    <row r="79" spans="1:16384" customFormat="1" x14ac:dyDescent="0.2">
      <c r="A79" s="104"/>
      <c r="B79" s="173" t="s">
        <v>71</v>
      </c>
      <c r="C79" s="106" t="s">
        <v>28</v>
      </c>
      <c r="D79" s="169">
        <f t="shared" si="16"/>
        <v>0</v>
      </c>
      <c r="E79" s="170">
        <f t="shared" si="16"/>
        <v>0</v>
      </c>
      <c r="F79" s="170">
        <f t="shared" si="16"/>
        <v>0</v>
      </c>
      <c r="G79" s="170">
        <f t="shared" si="16"/>
        <v>0</v>
      </c>
      <c r="H79" s="170">
        <f t="shared" si="16"/>
        <v>0</v>
      </c>
      <c r="I79" s="170">
        <f t="shared" si="16"/>
        <v>319383.68984932487</v>
      </c>
      <c r="J79" s="170">
        <f t="shared" si="16"/>
        <v>76469.751737415485</v>
      </c>
      <c r="K79" s="170">
        <f t="shared" si="16"/>
        <v>0</v>
      </c>
      <c r="L79" s="170">
        <f t="shared" si="16"/>
        <v>0</v>
      </c>
      <c r="M79" s="170">
        <f t="shared" si="16"/>
        <v>0</v>
      </c>
      <c r="N79" s="170">
        <f t="shared" si="16"/>
        <v>0</v>
      </c>
      <c r="O79" s="171">
        <f t="shared" si="16"/>
        <v>1314871.5584132595</v>
      </c>
      <c r="P79" s="174">
        <f t="shared" si="21"/>
        <v>1710724.9999999998</v>
      </c>
      <c r="R79" s="87"/>
      <c r="T79" s="156">
        <v>1710725</v>
      </c>
      <c r="U79" s="152">
        <f t="shared" si="17"/>
        <v>0</v>
      </c>
      <c r="V79" s="153">
        <f t="shared" si="18"/>
        <v>319383.68984932487</v>
      </c>
      <c r="W79" s="153">
        <f t="shared" si="19"/>
        <v>76469.751737415485</v>
      </c>
      <c r="X79" s="154">
        <f t="shared" si="20"/>
        <v>1314871.5584132595</v>
      </c>
      <c r="AJ79" s="103"/>
    </row>
    <row r="80" spans="1:16384" customFormat="1" ht="13.5" thickBot="1" x14ac:dyDescent="0.25">
      <c r="A80" s="104"/>
      <c r="B80" s="175">
        <v>95</v>
      </c>
      <c r="C80" s="176" t="s">
        <v>29</v>
      </c>
      <c r="D80" s="177">
        <f t="shared" si="16"/>
        <v>0</v>
      </c>
      <c r="E80" s="178">
        <f t="shared" si="16"/>
        <v>0</v>
      </c>
      <c r="F80" s="178">
        <f t="shared" si="16"/>
        <v>0</v>
      </c>
      <c r="G80" s="178">
        <f t="shared" si="16"/>
        <v>0</v>
      </c>
      <c r="H80" s="178">
        <f t="shared" si="16"/>
        <v>0</v>
      </c>
      <c r="I80" s="178">
        <f t="shared" si="16"/>
        <v>0</v>
      </c>
      <c r="J80" s="178">
        <f t="shared" si="16"/>
        <v>0</v>
      </c>
      <c r="K80" s="178">
        <f t="shared" si="16"/>
        <v>0</v>
      </c>
      <c r="L80" s="178">
        <f t="shared" si="16"/>
        <v>0</v>
      </c>
      <c r="M80" s="178">
        <f t="shared" si="16"/>
        <v>0</v>
      </c>
      <c r="N80" s="178">
        <f t="shared" si="16"/>
        <v>0</v>
      </c>
      <c r="O80" s="179">
        <f t="shared" si="16"/>
        <v>1976750</v>
      </c>
      <c r="P80" s="180">
        <f t="shared" si="21"/>
        <v>1976750</v>
      </c>
      <c r="R80" s="87"/>
      <c r="S80" s="38"/>
      <c r="T80" s="156">
        <v>1976750</v>
      </c>
      <c r="U80" s="152">
        <f t="shared" si="17"/>
        <v>0</v>
      </c>
      <c r="V80" s="153">
        <f t="shared" si="18"/>
        <v>0</v>
      </c>
      <c r="W80" s="153">
        <f t="shared" si="19"/>
        <v>0</v>
      </c>
      <c r="X80" s="154">
        <f t="shared" si="20"/>
        <v>1976750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J80" s="103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  <c r="IW80" s="38"/>
      <c r="IX80" s="38"/>
      <c r="IY80" s="38"/>
      <c r="IZ80" s="38"/>
      <c r="JA80" s="38"/>
      <c r="JB80" s="38"/>
      <c r="JC80" s="38"/>
      <c r="JD80" s="38"/>
      <c r="JE80" s="38"/>
      <c r="JF80" s="38"/>
      <c r="JG80" s="38"/>
      <c r="JH80" s="38"/>
      <c r="JI80" s="38"/>
      <c r="JJ80" s="38"/>
      <c r="JK80" s="38"/>
      <c r="JL80" s="38"/>
      <c r="JM80" s="38"/>
      <c r="JN80" s="38"/>
      <c r="JO80" s="38"/>
      <c r="JP80" s="38"/>
      <c r="JQ80" s="38"/>
      <c r="JR80" s="38"/>
      <c r="JS80" s="38"/>
      <c r="JT80" s="38"/>
      <c r="JU80" s="38"/>
      <c r="JV80" s="38"/>
      <c r="JW80" s="38"/>
      <c r="JX80" s="38"/>
      <c r="JY80" s="38"/>
      <c r="JZ80" s="38"/>
      <c r="KA80" s="38"/>
      <c r="KB80" s="38"/>
      <c r="KC80" s="38"/>
      <c r="KD80" s="38"/>
      <c r="KE80" s="38"/>
      <c r="KF80" s="38"/>
      <c r="KG80" s="38"/>
      <c r="KH80" s="38"/>
      <c r="KI80" s="38"/>
      <c r="KJ80" s="38"/>
      <c r="KK80" s="38"/>
      <c r="KL80" s="38"/>
      <c r="KM80" s="38"/>
      <c r="KN80" s="38"/>
      <c r="KO80" s="38"/>
      <c r="KP80" s="38"/>
      <c r="KQ80" s="38"/>
      <c r="KR80" s="38"/>
      <c r="KS80" s="38"/>
      <c r="KT80" s="38"/>
      <c r="KU80" s="38"/>
      <c r="KV80" s="38"/>
      <c r="KW80" s="38"/>
      <c r="KX80" s="38"/>
      <c r="KY80" s="38"/>
      <c r="KZ80" s="38"/>
      <c r="LA80" s="38"/>
      <c r="LB80" s="38"/>
      <c r="LC80" s="38"/>
      <c r="LD80" s="38"/>
      <c r="LE80" s="38"/>
      <c r="LF80" s="38"/>
      <c r="LG80" s="38"/>
      <c r="LH80" s="38"/>
      <c r="LI80" s="38"/>
      <c r="LJ80" s="38"/>
      <c r="LK80" s="38"/>
      <c r="LL80" s="38"/>
      <c r="LM80" s="38"/>
      <c r="LN80" s="38"/>
      <c r="LO80" s="38"/>
      <c r="LP80" s="38"/>
      <c r="LQ80" s="38"/>
      <c r="LR80" s="38"/>
      <c r="LS80" s="38"/>
      <c r="LT80" s="38"/>
      <c r="LU80" s="38"/>
      <c r="LV80" s="38"/>
      <c r="LW80" s="38"/>
      <c r="LX80" s="38"/>
      <c r="LY80" s="38"/>
      <c r="LZ80" s="38"/>
      <c r="MA80" s="38"/>
      <c r="MB80" s="38"/>
      <c r="MC80" s="38"/>
      <c r="MD80" s="38"/>
      <c r="ME80" s="38"/>
      <c r="MF80" s="38"/>
      <c r="MG80" s="38"/>
      <c r="MH80" s="38"/>
      <c r="MI80" s="38"/>
      <c r="MJ80" s="38"/>
      <c r="MK80" s="38"/>
      <c r="ML80" s="38"/>
      <c r="MM80" s="38"/>
      <c r="MN80" s="38"/>
      <c r="MO80" s="38"/>
      <c r="MP80" s="38"/>
      <c r="MQ80" s="38"/>
      <c r="MR80" s="38"/>
      <c r="MS80" s="38"/>
      <c r="MT80" s="38"/>
      <c r="MU80" s="38"/>
      <c r="MV80" s="38"/>
      <c r="MW80" s="38"/>
      <c r="MX80" s="38"/>
      <c r="MY80" s="38"/>
      <c r="MZ80" s="38"/>
      <c r="NA80" s="38"/>
      <c r="NB80" s="38"/>
      <c r="NC80" s="38"/>
      <c r="ND80" s="38"/>
      <c r="NE80" s="38"/>
      <c r="NF80" s="38"/>
      <c r="NG80" s="38"/>
      <c r="NH80" s="38"/>
      <c r="NI80" s="38"/>
      <c r="NJ80" s="38"/>
      <c r="NK80" s="38"/>
      <c r="NL80" s="38"/>
      <c r="NM80" s="38"/>
      <c r="NN80" s="38"/>
      <c r="NO80" s="38"/>
      <c r="NP80" s="38"/>
      <c r="NQ80" s="38"/>
      <c r="NR80" s="38"/>
      <c r="NS80" s="38"/>
      <c r="NT80" s="38"/>
      <c r="NU80" s="38"/>
      <c r="NV80" s="38"/>
      <c r="NW80" s="38"/>
      <c r="NX80" s="38"/>
      <c r="NY80" s="38"/>
      <c r="NZ80" s="38"/>
      <c r="OA80" s="38"/>
      <c r="OB80" s="38"/>
      <c r="OC80" s="38"/>
      <c r="OD80" s="38"/>
      <c r="OE80" s="38"/>
      <c r="OF80" s="38"/>
      <c r="OG80" s="38"/>
      <c r="OH80" s="38"/>
      <c r="OI80" s="38"/>
      <c r="OJ80" s="38"/>
      <c r="OK80" s="38"/>
      <c r="OL80" s="38"/>
      <c r="OM80" s="38"/>
      <c r="ON80" s="38"/>
      <c r="OO80" s="38"/>
      <c r="OP80" s="38"/>
      <c r="OQ80" s="38"/>
      <c r="OR80" s="38"/>
      <c r="OS80" s="38"/>
      <c r="OT80" s="38"/>
      <c r="OU80" s="38"/>
      <c r="OV80" s="38"/>
      <c r="OW80" s="38"/>
      <c r="OX80" s="38"/>
      <c r="OY80" s="38"/>
      <c r="OZ80" s="38"/>
      <c r="PA80" s="38"/>
      <c r="PB80" s="38"/>
      <c r="PC80" s="38"/>
      <c r="PD80" s="38"/>
      <c r="PE80" s="38"/>
      <c r="PF80" s="38"/>
      <c r="PG80" s="38"/>
      <c r="PH80" s="38"/>
      <c r="PI80" s="38"/>
      <c r="PJ80" s="38"/>
      <c r="PK80" s="38"/>
      <c r="PL80" s="38"/>
      <c r="PM80" s="38"/>
      <c r="PN80" s="38"/>
      <c r="PO80" s="38"/>
      <c r="PP80" s="38"/>
      <c r="PQ80" s="38"/>
      <c r="PR80" s="38"/>
      <c r="PS80" s="38"/>
      <c r="PT80" s="38"/>
      <c r="PU80" s="38"/>
      <c r="PV80" s="38"/>
      <c r="PW80" s="38"/>
      <c r="PX80" s="38"/>
      <c r="PY80" s="38"/>
      <c r="PZ80" s="38"/>
      <c r="QA80" s="38"/>
      <c r="QB80" s="38"/>
      <c r="QC80" s="38"/>
      <c r="QD80" s="38"/>
      <c r="QE80" s="38"/>
      <c r="QF80" s="38"/>
      <c r="QG80" s="38"/>
      <c r="QH80" s="38"/>
      <c r="QI80" s="38"/>
      <c r="QJ80" s="38"/>
      <c r="QK80" s="38"/>
      <c r="QL80" s="38"/>
      <c r="QM80" s="38"/>
      <c r="QN80" s="38"/>
      <c r="QO80" s="38"/>
      <c r="QP80" s="38"/>
      <c r="QQ80" s="38"/>
      <c r="QR80" s="38"/>
      <c r="QS80" s="38"/>
      <c r="QT80" s="38"/>
      <c r="QU80" s="38"/>
      <c r="QV80" s="38"/>
      <c r="QW80" s="38"/>
      <c r="QX80" s="38"/>
      <c r="QY80" s="38"/>
      <c r="QZ80" s="38"/>
      <c r="RA80" s="38"/>
      <c r="RB80" s="38"/>
      <c r="RC80" s="38"/>
      <c r="RD80" s="38"/>
      <c r="RE80" s="38"/>
      <c r="RF80" s="38"/>
      <c r="RG80" s="38"/>
      <c r="RH80" s="38"/>
      <c r="RI80" s="38"/>
      <c r="RJ80" s="38"/>
      <c r="RK80" s="38"/>
      <c r="RL80" s="38"/>
      <c r="RM80" s="38"/>
      <c r="RN80" s="38"/>
      <c r="RO80" s="38"/>
      <c r="RP80" s="38"/>
      <c r="RQ80" s="38"/>
      <c r="RR80" s="38"/>
      <c r="RS80" s="38"/>
      <c r="RT80" s="38"/>
      <c r="RU80" s="38"/>
      <c r="RV80" s="38"/>
      <c r="RW80" s="38"/>
      <c r="RX80" s="38"/>
      <c r="RY80" s="38"/>
      <c r="RZ80" s="38"/>
      <c r="SA80" s="38"/>
      <c r="SB80" s="38"/>
      <c r="SC80" s="38"/>
      <c r="SD80" s="38"/>
      <c r="SE80" s="38"/>
      <c r="SF80" s="38"/>
      <c r="SG80" s="38"/>
      <c r="SH80" s="38"/>
      <c r="SI80" s="38"/>
      <c r="SJ80" s="38"/>
      <c r="SK80" s="38"/>
      <c r="SL80" s="38"/>
      <c r="SM80" s="38"/>
      <c r="SN80" s="38"/>
      <c r="SO80" s="38"/>
      <c r="SP80" s="38"/>
      <c r="SQ80" s="38"/>
      <c r="SR80" s="38"/>
      <c r="SS80" s="38"/>
      <c r="ST80" s="38"/>
      <c r="SU80" s="38"/>
      <c r="SV80" s="38"/>
      <c r="SW80" s="38"/>
      <c r="SX80" s="38"/>
      <c r="SY80" s="38"/>
      <c r="SZ80" s="38"/>
      <c r="TA80" s="38"/>
      <c r="TB80" s="38"/>
      <c r="TC80" s="38"/>
      <c r="TD80" s="38"/>
      <c r="TE80" s="38"/>
      <c r="TF80" s="38"/>
      <c r="TG80" s="38"/>
      <c r="TH80" s="38"/>
      <c r="TI80" s="38"/>
      <c r="TJ80" s="38"/>
      <c r="TK80" s="38"/>
      <c r="TL80" s="38"/>
      <c r="TM80" s="38"/>
      <c r="TN80" s="38"/>
      <c r="TO80" s="38"/>
      <c r="TP80" s="38"/>
      <c r="TQ80" s="38"/>
      <c r="TR80" s="38"/>
      <c r="TS80" s="38"/>
      <c r="TT80" s="38"/>
      <c r="TU80" s="38"/>
      <c r="TV80" s="38"/>
      <c r="TW80" s="38"/>
      <c r="TX80" s="38"/>
      <c r="TY80" s="38"/>
      <c r="TZ80" s="38"/>
      <c r="UA80" s="38"/>
      <c r="UB80" s="38"/>
      <c r="UC80" s="38"/>
      <c r="UD80" s="38"/>
      <c r="UE80" s="38"/>
      <c r="UF80" s="38"/>
      <c r="UG80" s="38"/>
      <c r="UH80" s="38"/>
      <c r="UI80" s="38"/>
      <c r="UJ80" s="38"/>
      <c r="UK80" s="38"/>
      <c r="UL80" s="38"/>
      <c r="UM80" s="38"/>
      <c r="UN80" s="38"/>
      <c r="UO80" s="38"/>
      <c r="UP80" s="38"/>
      <c r="UQ80" s="38"/>
      <c r="UR80" s="38"/>
      <c r="US80" s="38"/>
      <c r="UT80" s="38"/>
      <c r="UU80" s="38"/>
      <c r="UV80" s="38"/>
      <c r="UW80" s="38"/>
      <c r="UX80" s="38"/>
      <c r="UY80" s="38"/>
      <c r="UZ80" s="38"/>
      <c r="VA80" s="38"/>
      <c r="VB80" s="38"/>
      <c r="VC80" s="38"/>
      <c r="VD80" s="38"/>
      <c r="VE80" s="38"/>
      <c r="VF80" s="38"/>
      <c r="VG80" s="38"/>
      <c r="VH80" s="38"/>
      <c r="VI80" s="38"/>
      <c r="VJ80" s="38"/>
      <c r="VK80" s="38"/>
      <c r="VL80" s="38"/>
      <c r="VM80" s="38"/>
      <c r="VN80" s="38"/>
      <c r="VO80" s="38"/>
      <c r="VP80" s="38"/>
      <c r="VQ80" s="38"/>
      <c r="VR80" s="38"/>
      <c r="VS80" s="38"/>
      <c r="VT80" s="38"/>
      <c r="VU80" s="38"/>
      <c r="VV80" s="38"/>
      <c r="VW80" s="38"/>
      <c r="VX80" s="38"/>
      <c r="VY80" s="38"/>
      <c r="VZ80" s="38"/>
      <c r="WA80" s="38"/>
      <c r="WB80" s="38"/>
      <c r="WC80" s="38"/>
      <c r="WD80" s="38"/>
      <c r="WE80" s="38"/>
      <c r="WF80" s="38"/>
      <c r="WG80" s="38"/>
      <c r="WH80" s="38"/>
      <c r="WI80" s="38"/>
      <c r="WJ80" s="38"/>
      <c r="WK80" s="38"/>
      <c r="WL80" s="38"/>
      <c r="WM80" s="38"/>
      <c r="WN80" s="38"/>
      <c r="WO80" s="38"/>
      <c r="WP80" s="38"/>
      <c r="WQ80" s="38"/>
      <c r="WR80" s="38"/>
      <c r="WS80" s="38"/>
      <c r="WT80" s="38"/>
      <c r="WU80" s="38"/>
      <c r="WV80" s="38"/>
      <c r="WW80" s="38"/>
      <c r="WX80" s="38"/>
      <c r="WY80" s="38"/>
      <c r="WZ80" s="38"/>
      <c r="XA80" s="38"/>
      <c r="XB80" s="38"/>
      <c r="XC80" s="38"/>
      <c r="XD80" s="38"/>
      <c r="XE80" s="38"/>
      <c r="XF80" s="38"/>
      <c r="XG80" s="38"/>
      <c r="XH80" s="38"/>
      <c r="XI80" s="38"/>
      <c r="XJ80" s="38"/>
      <c r="XK80" s="38"/>
      <c r="XL80" s="38"/>
      <c r="XM80" s="38"/>
      <c r="XN80" s="38"/>
      <c r="XO80" s="38"/>
      <c r="XP80" s="38"/>
      <c r="XQ80" s="38"/>
      <c r="XR80" s="38"/>
      <c r="XS80" s="38"/>
      <c r="XT80" s="38"/>
      <c r="XU80" s="38"/>
      <c r="XV80" s="38"/>
      <c r="XW80" s="38"/>
      <c r="XX80" s="38"/>
      <c r="XY80" s="38"/>
      <c r="XZ80" s="38"/>
      <c r="YA80" s="38"/>
      <c r="YB80" s="38"/>
      <c r="YC80" s="38"/>
      <c r="YD80" s="38"/>
      <c r="YE80" s="38"/>
      <c r="YF80" s="38"/>
      <c r="YG80" s="38"/>
      <c r="YH80" s="38"/>
      <c r="YI80" s="38"/>
      <c r="YJ80" s="38"/>
      <c r="YK80" s="38"/>
      <c r="YL80" s="38"/>
      <c r="YM80" s="38"/>
      <c r="YN80" s="38"/>
      <c r="YO80" s="38"/>
      <c r="YP80" s="38"/>
      <c r="YQ80" s="38"/>
      <c r="YR80" s="38"/>
      <c r="YS80" s="38"/>
      <c r="YT80" s="38"/>
      <c r="YU80" s="38"/>
      <c r="YV80" s="38"/>
      <c r="YW80" s="38"/>
      <c r="YX80" s="38"/>
      <c r="YY80" s="38"/>
      <c r="YZ80" s="38"/>
      <c r="ZA80" s="38"/>
      <c r="ZB80" s="38"/>
      <c r="ZC80" s="38"/>
      <c r="ZD80" s="38"/>
      <c r="ZE80" s="38"/>
      <c r="ZF80" s="38"/>
      <c r="ZG80" s="38"/>
      <c r="ZH80" s="38"/>
      <c r="ZI80" s="38"/>
      <c r="ZJ80" s="38"/>
      <c r="ZK80" s="38"/>
      <c r="ZL80" s="38"/>
      <c r="ZM80" s="38"/>
      <c r="ZN80" s="38"/>
      <c r="ZO80" s="38"/>
      <c r="ZP80" s="38"/>
      <c r="ZQ80" s="38"/>
      <c r="ZR80" s="38"/>
      <c r="ZS80" s="38"/>
      <c r="ZT80" s="38"/>
      <c r="ZU80" s="38"/>
      <c r="ZV80" s="38"/>
      <c r="ZW80" s="38"/>
      <c r="ZX80" s="38"/>
      <c r="ZY80" s="38"/>
      <c r="ZZ80" s="38"/>
      <c r="AAA80" s="38"/>
      <c r="AAB80" s="38"/>
      <c r="AAC80" s="38"/>
      <c r="AAD80" s="38"/>
      <c r="AAE80" s="38"/>
      <c r="AAF80" s="38"/>
      <c r="AAG80" s="38"/>
      <c r="AAH80" s="38"/>
      <c r="AAI80" s="38"/>
      <c r="AAJ80" s="38"/>
      <c r="AAK80" s="38"/>
      <c r="AAL80" s="38"/>
      <c r="AAM80" s="38"/>
      <c r="AAN80" s="38"/>
      <c r="AAO80" s="38"/>
      <c r="AAP80" s="38"/>
      <c r="AAQ80" s="38"/>
      <c r="AAR80" s="38"/>
      <c r="AAS80" s="38"/>
      <c r="AAT80" s="38"/>
      <c r="AAU80" s="38"/>
      <c r="AAV80" s="38"/>
      <c r="AAW80" s="38"/>
      <c r="AAX80" s="38"/>
      <c r="AAY80" s="38"/>
      <c r="AAZ80" s="38"/>
      <c r="ABA80" s="38"/>
      <c r="ABB80" s="38"/>
      <c r="ABC80" s="38"/>
      <c r="ABD80" s="38"/>
      <c r="ABE80" s="38"/>
      <c r="ABF80" s="38"/>
      <c r="ABG80" s="38"/>
      <c r="ABH80" s="38"/>
      <c r="ABI80" s="38"/>
      <c r="ABJ80" s="38"/>
      <c r="ABK80" s="38"/>
      <c r="ABL80" s="38"/>
      <c r="ABM80" s="38"/>
      <c r="ABN80" s="38"/>
      <c r="ABO80" s="38"/>
      <c r="ABP80" s="38"/>
      <c r="ABQ80" s="38"/>
      <c r="ABR80" s="38"/>
      <c r="ABS80" s="38"/>
      <c r="ABT80" s="38"/>
      <c r="ABU80" s="38"/>
      <c r="ABV80" s="38"/>
      <c r="ABW80" s="38"/>
      <c r="ABX80" s="38"/>
      <c r="ABY80" s="38"/>
      <c r="ABZ80" s="38"/>
      <c r="ACA80" s="38"/>
      <c r="ACB80" s="38"/>
      <c r="ACC80" s="38"/>
      <c r="ACD80" s="38"/>
      <c r="ACE80" s="38"/>
      <c r="ACF80" s="38"/>
      <c r="ACG80" s="38"/>
      <c r="ACH80" s="38"/>
      <c r="ACI80" s="38"/>
      <c r="ACJ80" s="38"/>
      <c r="ACK80" s="38"/>
      <c r="ACL80" s="38"/>
      <c r="ACM80" s="38"/>
      <c r="ACN80" s="38"/>
      <c r="ACO80" s="38"/>
      <c r="ACP80" s="38"/>
      <c r="ACQ80" s="38"/>
      <c r="ACR80" s="38"/>
      <c r="ACS80" s="38"/>
      <c r="ACT80" s="38"/>
      <c r="ACU80" s="38"/>
      <c r="ACV80" s="38"/>
      <c r="ACW80" s="38"/>
      <c r="ACX80" s="38"/>
      <c r="ACY80" s="38"/>
      <c r="ACZ80" s="38"/>
      <c r="ADA80" s="38"/>
      <c r="ADB80" s="38"/>
      <c r="ADC80" s="38"/>
      <c r="ADD80" s="38"/>
      <c r="ADE80" s="38"/>
      <c r="ADF80" s="38"/>
      <c r="ADG80" s="38"/>
      <c r="ADH80" s="38"/>
      <c r="ADI80" s="38"/>
      <c r="ADJ80" s="38"/>
      <c r="ADK80" s="38"/>
      <c r="ADL80" s="38"/>
      <c r="ADM80" s="38"/>
      <c r="ADN80" s="38"/>
      <c r="ADO80" s="38"/>
      <c r="ADP80" s="38"/>
      <c r="ADQ80" s="38"/>
      <c r="ADR80" s="38"/>
      <c r="ADS80" s="38"/>
      <c r="ADT80" s="38"/>
      <c r="ADU80" s="38"/>
      <c r="ADV80" s="38"/>
      <c r="ADW80" s="38"/>
      <c r="ADX80" s="38"/>
      <c r="ADY80" s="38"/>
      <c r="ADZ80" s="38"/>
      <c r="AEA80" s="38"/>
      <c r="AEB80" s="38"/>
      <c r="AEC80" s="38"/>
      <c r="AED80" s="38"/>
      <c r="AEE80" s="38"/>
      <c r="AEF80" s="38"/>
      <c r="AEG80" s="38"/>
      <c r="AEH80" s="38"/>
      <c r="AEI80" s="38"/>
      <c r="AEJ80" s="38"/>
      <c r="AEK80" s="38"/>
      <c r="AEL80" s="38"/>
      <c r="AEM80" s="38"/>
      <c r="AEN80" s="38"/>
      <c r="AEO80" s="38"/>
      <c r="AEP80" s="38"/>
      <c r="AEQ80" s="38"/>
      <c r="AER80" s="38"/>
      <c r="AES80" s="38"/>
      <c r="AET80" s="38"/>
      <c r="AEU80" s="38"/>
      <c r="AEV80" s="38"/>
      <c r="AEW80" s="38"/>
      <c r="AEX80" s="38"/>
      <c r="AEY80" s="38"/>
      <c r="AEZ80" s="38"/>
      <c r="AFA80" s="38"/>
      <c r="AFB80" s="38"/>
      <c r="AFC80" s="38"/>
      <c r="AFD80" s="38"/>
      <c r="AFE80" s="38"/>
      <c r="AFF80" s="38"/>
      <c r="AFG80" s="38"/>
      <c r="AFH80" s="38"/>
      <c r="AFI80" s="38"/>
      <c r="AFJ80" s="38"/>
      <c r="AFK80" s="38"/>
      <c r="AFL80" s="38"/>
      <c r="AFM80" s="38"/>
      <c r="AFN80" s="38"/>
      <c r="AFO80" s="38"/>
      <c r="AFP80" s="38"/>
      <c r="AFQ80" s="38"/>
      <c r="AFR80" s="38"/>
      <c r="AFS80" s="38"/>
      <c r="AFT80" s="38"/>
      <c r="AFU80" s="38"/>
      <c r="AFV80" s="38"/>
      <c r="AFW80" s="38"/>
      <c r="AFX80" s="38"/>
      <c r="AFY80" s="38"/>
      <c r="AFZ80" s="38"/>
      <c r="AGA80" s="38"/>
      <c r="AGB80" s="38"/>
      <c r="AGC80" s="38"/>
      <c r="AGD80" s="38"/>
      <c r="AGE80" s="38"/>
      <c r="AGF80" s="38"/>
      <c r="AGG80" s="38"/>
      <c r="AGH80" s="38"/>
      <c r="AGI80" s="38"/>
      <c r="AGJ80" s="38"/>
      <c r="AGK80" s="38"/>
      <c r="AGL80" s="38"/>
      <c r="AGM80" s="38"/>
      <c r="AGN80" s="38"/>
      <c r="AGO80" s="38"/>
      <c r="AGP80" s="38"/>
      <c r="AGQ80" s="38"/>
      <c r="AGR80" s="38"/>
      <c r="AGS80" s="38"/>
      <c r="AGT80" s="38"/>
      <c r="AGU80" s="38"/>
      <c r="AGV80" s="38"/>
      <c r="AGW80" s="38"/>
      <c r="AGX80" s="38"/>
      <c r="AGY80" s="38"/>
      <c r="AGZ80" s="38"/>
      <c r="AHA80" s="38"/>
      <c r="AHB80" s="38"/>
      <c r="AHC80" s="38"/>
      <c r="AHD80" s="38"/>
      <c r="AHE80" s="38"/>
      <c r="AHF80" s="38"/>
      <c r="AHG80" s="38"/>
      <c r="AHH80" s="38"/>
      <c r="AHI80" s="38"/>
      <c r="AHJ80" s="38"/>
      <c r="AHK80" s="38"/>
      <c r="AHL80" s="38"/>
      <c r="AHM80" s="38"/>
      <c r="AHN80" s="38"/>
      <c r="AHO80" s="38"/>
      <c r="AHP80" s="38"/>
      <c r="AHQ80" s="38"/>
      <c r="AHR80" s="38"/>
      <c r="AHS80" s="38"/>
      <c r="AHT80" s="38"/>
      <c r="AHU80" s="38"/>
      <c r="AHV80" s="38"/>
      <c r="AHW80" s="38"/>
      <c r="AHX80" s="38"/>
      <c r="AHY80" s="38"/>
      <c r="AHZ80" s="38"/>
      <c r="AIA80" s="38"/>
      <c r="AIB80" s="38"/>
      <c r="AIC80" s="38"/>
      <c r="AID80" s="38"/>
      <c r="AIE80" s="38"/>
      <c r="AIF80" s="38"/>
      <c r="AIG80" s="38"/>
      <c r="AIH80" s="38"/>
      <c r="AII80" s="38"/>
      <c r="AIJ80" s="38"/>
      <c r="AIK80" s="38"/>
      <c r="AIL80" s="38"/>
      <c r="AIM80" s="38"/>
      <c r="AIN80" s="38"/>
      <c r="AIO80" s="38"/>
      <c r="AIP80" s="38"/>
      <c r="AIQ80" s="38"/>
      <c r="AIR80" s="38"/>
      <c r="AIS80" s="38"/>
      <c r="AIT80" s="38"/>
      <c r="AIU80" s="38"/>
      <c r="AIV80" s="38"/>
      <c r="AIW80" s="38"/>
      <c r="AIX80" s="38"/>
      <c r="AIY80" s="38"/>
      <c r="AIZ80" s="38"/>
      <c r="AJA80" s="38"/>
      <c r="AJB80" s="38"/>
      <c r="AJC80" s="38"/>
      <c r="AJD80" s="38"/>
      <c r="AJE80" s="38"/>
      <c r="AJF80" s="38"/>
      <c r="AJG80" s="38"/>
      <c r="AJH80" s="38"/>
      <c r="AJI80" s="38"/>
      <c r="AJJ80" s="38"/>
      <c r="AJK80" s="38"/>
      <c r="AJL80" s="38"/>
      <c r="AJM80" s="38"/>
      <c r="AJN80" s="38"/>
      <c r="AJO80" s="38"/>
      <c r="AJP80" s="38"/>
      <c r="AJQ80" s="38"/>
      <c r="AJR80" s="38"/>
      <c r="AJS80" s="38"/>
      <c r="AJT80" s="38"/>
      <c r="AJU80" s="38"/>
      <c r="AJV80" s="38"/>
      <c r="AJW80" s="38"/>
      <c r="AJX80" s="38"/>
      <c r="AJY80" s="38"/>
      <c r="AJZ80" s="38"/>
      <c r="AKA80" s="38"/>
      <c r="AKB80" s="38"/>
      <c r="AKC80" s="38"/>
      <c r="AKD80" s="38"/>
      <c r="AKE80" s="38"/>
      <c r="AKF80" s="38"/>
      <c r="AKG80" s="38"/>
      <c r="AKH80" s="38"/>
      <c r="AKI80" s="38"/>
      <c r="AKJ80" s="38"/>
      <c r="AKK80" s="38"/>
      <c r="AKL80" s="38"/>
      <c r="AKM80" s="38"/>
      <c r="AKN80" s="38"/>
      <c r="AKO80" s="38"/>
      <c r="AKP80" s="38"/>
      <c r="AKQ80" s="38"/>
      <c r="AKR80" s="38"/>
      <c r="AKS80" s="38"/>
      <c r="AKT80" s="38"/>
      <c r="AKU80" s="38"/>
      <c r="AKV80" s="38"/>
      <c r="AKW80" s="38"/>
      <c r="AKX80" s="38"/>
      <c r="AKY80" s="38"/>
      <c r="AKZ80" s="38"/>
      <c r="ALA80" s="38"/>
      <c r="ALB80" s="38"/>
      <c r="ALC80" s="38"/>
      <c r="ALD80" s="38"/>
      <c r="ALE80" s="38"/>
      <c r="ALF80" s="38"/>
      <c r="ALG80" s="38"/>
      <c r="ALH80" s="38"/>
      <c r="ALI80" s="38"/>
      <c r="ALJ80" s="38"/>
      <c r="ALK80" s="38"/>
      <c r="ALL80" s="38"/>
      <c r="ALM80" s="38"/>
      <c r="ALN80" s="38"/>
      <c r="ALO80" s="38"/>
      <c r="ALP80" s="38"/>
      <c r="ALQ80" s="38"/>
      <c r="ALR80" s="38"/>
      <c r="ALS80" s="38"/>
      <c r="ALT80" s="38"/>
      <c r="ALU80" s="38"/>
      <c r="ALV80" s="38"/>
      <c r="ALW80" s="38"/>
      <c r="ALX80" s="38"/>
      <c r="ALY80" s="38"/>
      <c r="ALZ80" s="38"/>
      <c r="AMA80" s="38"/>
      <c r="AMB80" s="38"/>
      <c r="AMC80" s="38"/>
      <c r="AMD80" s="38"/>
      <c r="AME80" s="38"/>
      <c r="AMF80" s="38"/>
      <c r="AMG80" s="38"/>
      <c r="AMH80" s="38"/>
      <c r="AMI80" s="38"/>
      <c r="AMJ80" s="38"/>
      <c r="AMK80" s="38"/>
      <c r="AML80" s="38"/>
      <c r="AMM80" s="38"/>
      <c r="AMN80" s="38"/>
      <c r="AMO80" s="38"/>
      <c r="AMP80" s="38"/>
      <c r="AMQ80" s="38"/>
      <c r="AMR80" s="38"/>
      <c r="AMS80" s="38"/>
      <c r="AMT80" s="38"/>
      <c r="AMU80" s="38"/>
      <c r="AMV80" s="38"/>
      <c r="AMW80" s="38"/>
      <c r="AMX80" s="38"/>
      <c r="AMY80" s="38"/>
      <c r="AMZ80" s="38"/>
      <c r="ANA80" s="38"/>
      <c r="ANB80" s="38"/>
      <c r="ANC80" s="38"/>
      <c r="AND80" s="38"/>
      <c r="ANE80" s="38"/>
      <c r="ANF80" s="38"/>
      <c r="ANG80" s="38"/>
      <c r="ANH80" s="38"/>
      <c r="ANI80" s="38"/>
      <c r="ANJ80" s="38"/>
      <c r="ANK80" s="38"/>
      <c r="ANL80" s="38"/>
      <c r="ANM80" s="38"/>
      <c r="ANN80" s="38"/>
      <c r="ANO80" s="38"/>
      <c r="ANP80" s="38"/>
      <c r="ANQ80" s="38"/>
      <c r="ANR80" s="38"/>
      <c r="ANS80" s="38"/>
      <c r="ANT80" s="38"/>
      <c r="ANU80" s="38"/>
      <c r="ANV80" s="38"/>
      <c r="ANW80" s="38"/>
      <c r="ANX80" s="38"/>
      <c r="ANY80" s="38"/>
      <c r="ANZ80" s="38"/>
      <c r="AOA80" s="38"/>
      <c r="AOB80" s="38"/>
      <c r="AOC80" s="38"/>
      <c r="AOD80" s="38"/>
      <c r="AOE80" s="38"/>
      <c r="AOF80" s="38"/>
      <c r="AOG80" s="38"/>
      <c r="AOH80" s="38"/>
      <c r="AOI80" s="38"/>
      <c r="AOJ80" s="38"/>
      <c r="AOK80" s="38"/>
      <c r="AOL80" s="38"/>
      <c r="AOM80" s="38"/>
      <c r="AON80" s="38"/>
      <c r="AOO80" s="38"/>
      <c r="AOP80" s="38"/>
      <c r="AOQ80" s="38"/>
      <c r="AOR80" s="38"/>
      <c r="AOS80" s="38"/>
      <c r="AOT80" s="38"/>
      <c r="AOU80" s="38"/>
      <c r="AOV80" s="38"/>
      <c r="AOW80" s="38"/>
      <c r="AOX80" s="38"/>
      <c r="AOY80" s="38"/>
      <c r="AOZ80" s="38"/>
      <c r="APA80" s="38"/>
      <c r="APB80" s="38"/>
      <c r="APC80" s="38"/>
      <c r="APD80" s="38"/>
      <c r="APE80" s="38"/>
      <c r="APF80" s="38"/>
      <c r="APG80" s="38"/>
      <c r="APH80" s="38"/>
      <c r="API80" s="38"/>
      <c r="APJ80" s="38"/>
      <c r="APK80" s="38"/>
      <c r="APL80" s="38"/>
      <c r="APM80" s="38"/>
      <c r="APN80" s="38"/>
      <c r="APO80" s="38"/>
      <c r="APP80" s="38"/>
      <c r="APQ80" s="38"/>
      <c r="APR80" s="38"/>
      <c r="APS80" s="38"/>
      <c r="APT80" s="38"/>
      <c r="APU80" s="38"/>
      <c r="APV80" s="38"/>
      <c r="APW80" s="38"/>
      <c r="APX80" s="38"/>
      <c r="APY80" s="38"/>
      <c r="APZ80" s="38"/>
      <c r="AQA80" s="38"/>
      <c r="AQB80" s="38"/>
      <c r="AQC80" s="38"/>
      <c r="AQD80" s="38"/>
      <c r="AQE80" s="38"/>
      <c r="AQF80" s="38"/>
      <c r="AQG80" s="38"/>
      <c r="AQH80" s="38"/>
      <c r="AQI80" s="38"/>
      <c r="AQJ80" s="38"/>
      <c r="AQK80" s="38"/>
      <c r="AQL80" s="38"/>
      <c r="AQM80" s="38"/>
      <c r="AQN80" s="38"/>
      <c r="AQO80" s="38"/>
      <c r="AQP80" s="38"/>
      <c r="AQQ80" s="38"/>
      <c r="AQR80" s="38"/>
      <c r="AQS80" s="38"/>
      <c r="AQT80" s="38"/>
      <c r="AQU80" s="38"/>
      <c r="AQV80" s="38"/>
      <c r="AQW80" s="38"/>
      <c r="AQX80" s="38"/>
      <c r="AQY80" s="38"/>
      <c r="AQZ80" s="38"/>
      <c r="ARA80" s="38"/>
      <c r="ARB80" s="38"/>
      <c r="ARC80" s="38"/>
      <c r="ARD80" s="38"/>
      <c r="ARE80" s="38"/>
      <c r="ARF80" s="38"/>
      <c r="ARG80" s="38"/>
      <c r="ARH80" s="38"/>
      <c r="ARI80" s="38"/>
      <c r="ARJ80" s="38"/>
      <c r="ARK80" s="38"/>
      <c r="ARL80" s="38"/>
      <c r="ARM80" s="38"/>
      <c r="ARN80" s="38"/>
      <c r="ARO80" s="38"/>
      <c r="ARP80" s="38"/>
      <c r="ARQ80" s="38"/>
      <c r="ARR80" s="38"/>
      <c r="ARS80" s="38"/>
      <c r="ART80" s="38"/>
      <c r="ARU80" s="38"/>
      <c r="ARV80" s="38"/>
      <c r="ARW80" s="38"/>
      <c r="ARX80" s="38"/>
      <c r="ARY80" s="38"/>
      <c r="ARZ80" s="38"/>
      <c r="ASA80" s="38"/>
      <c r="ASB80" s="38"/>
      <c r="ASC80" s="38"/>
      <c r="ASD80" s="38"/>
      <c r="ASE80" s="38"/>
      <c r="ASF80" s="38"/>
      <c r="ASG80" s="38"/>
      <c r="ASH80" s="38"/>
      <c r="ASI80" s="38"/>
      <c r="ASJ80" s="38"/>
      <c r="ASK80" s="38"/>
      <c r="ASL80" s="38"/>
      <c r="ASM80" s="38"/>
      <c r="ASN80" s="38"/>
      <c r="ASO80" s="38"/>
      <c r="ASP80" s="38"/>
      <c r="ASQ80" s="38"/>
      <c r="ASR80" s="38"/>
      <c r="ASS80" s="38"/>
      <c r="AST80" s="38"/>
      <c r="ASU80" s="38"/>
      <c r="ASV80" s="38"/>
      <c r="ASW80" s="38"/>
      <c r="ASX80" s="38"/>
      <c r="ASY80" s="38"/>
      <c r="ASZ80" s="38"/>
      <c r="ATA80" s="38"/>
      <c r="ATB80" s="38"/>
      <c r="ATC80" s="38"/>
      <c r="ATD80" s="38"/>
      <c r="ATE80" s="38"/>
      <c r="ATF80" s="38"/>
      <c r="ATG80" s="38"/>
      <c r="ATH80" s="38"/>
      <c r="ATI80" s="38"/>
      <c r="ATJ80" s="38"/>
      <c r="ATK80" s="38"/>
      <c r="ATL80" s="38"/>
      <c r="ATM80" s="38"/>
      <c r="ATN80" s="38"/>
      <c r="ATO80" s="38"/>
      <c r="ATP80" s="38"/>
      <c r="ATQ80" s="38"/>
      <c r="ATR80" s="38"/>
      <c r="ATS80" s="38"/>
      <c r="ATT80" s="38"/>
      <c r="ATU80" s="38"/>
      <c r="ATV80" s="38"/>
      <c r="ATW80" s="38"/>
      <c r="ATX80" s="38"/>
      <c r="ATY80" s="38"/>
      <c r="ATZ80" s="38"/>
      <c r="AUA80" s="38"/>
      <c r="AUB80" s="38"/>
      <c r="AUC80" s="38"/>
      <c r="AUD80" s="38"/>
      <c r="AUE80" s="38"/>
      <c r="AUF80" s="38"/>
      <c r="AUG80" s="38"/>
      <c r="AUH80" s="38"/>
      <c r="AUI80" s="38"/>
      <c r="AUJ80" s="38"/>
      <c r="AUK80" s="38"/>
      <c r="AUL80" s="38"/>
      <c r="AUM80" s="38"/>
      <c r="AUN80" s="38"/>
      <c r="AUO80" s="38"/>
      <c r="AUP80" s="38"/>
      <c r="AUQ80" s="38"/>
      <c r="AUR80" s="38"/>
      <c r="AUS80" s="38"/>
      <c r="AUT80" s="38"/>
      <c r="AUU80" s="38"/>
      <c r="AUV80" s="38"/>
      <c r="AUW80" s="38"/>
      <c r="AUX80" s="38"/>
      <c r="AUY80" s="38"/>
      <c r="AUZ80" s="38"/>
      <c r="AVA80" s="38"/>
      <c r="AVB80" s="38"/>
      <c r="AVC80" s="38"/>
      <c r="AVD80" s="38"/>
      <c r="AVE80" s="38"/>
      <c r="AVF80" s="38"/>
      <c r="AVG80" s="38"/>
      <c r="AVH80" s="38"/>
      <c r="AVI80" s="38"/>
      <c r="AVJ80" s="38"/>
      <c r="AVK80" s="38"/>
      <c r="AVL80" s="38"/>
      <c r="AVM80" s="38"/>
      <c r="AVN80" s="38"/>
      <c r="AVO80" s="38"/>
      <c r="AVP80" s="38"/>
      <c r="AVQ80" s="38"/>
      <c r="AVR80" s="38"/>
      <c r="AVS80" s="38"/>
      <c r="AVT80" s="38"/>
      <c r="AVU80" s="38"/>
      <c r="AVV80" s="38"/>
      <c r="AVW80" s="38"/>
      <c r="AVX80" s="38"/>
      <c r="AVY80" s="38"/>
      <c r="AVZ80" s="38"/>
      <c r="AWA80" s="38"/>
      <c r="AWB80" s="38"/>
      <c r="AWC80" s="38"/>
      <c r="AWD80" s="38"/>
      <c r="AWE80" s="38"/>
      <c r="AWF80" s="38"/>
      <c r="AWG80" s="38"/>
      <c r="AWH80" s="38"/>
      <c r="AWI80" s="38"/>
      <c r="AWJ80" s="38"/>
      <c r="AWK80" s="38"/>
      <c r="AWL80" s="38"/>
      <c r="AWM80" s="38"/>
      <c r="AWN80" s="38"/>
      <c r="AWO80" s="38"/>
      <c r="AWP80" s="38"/>
      <c r="AWQ80" s="38"/>
      <c r="AWR80" s="38"/>
      <c r="AWS80" s="38"/>
      <c r="AWT80" s="38"/>
      <c r="AWU80" s="38"/>
      <c r="AWV80" s="38"/>
      <c r="AWW80" s="38"/>
      <c r="AWX80" s="38"/>
      <c r="AWY80" s="38"/>
      <c r="AWZ80" s="38"/>
      <c r="AXA80" s="38"/>
      <c r="AXB80" s="38"/>
      <c r="AXC80" s="38"/>
      <c r="AXD80" s="38"/>
      <c r="AXE80" s="38"/>
      <c r="AXF80" s="38"/>
      <c r="AXG80" s="38"/>
      <c r="AXH80" s="38"/>
      <c r="AXI80" s="38"/>
      <c r="AXJ80" s="38"/>
      <c r="AXK80" s="38"/>
      <c r="AXL80" s="38"/>
      <c r="AXM80" s="38"/>
      <c r="AXN80" s="38"/>
      <c r="AXO80" s="38"/>
      <c r="AXP80" s="38"/>
      <c r="AXQ80" s="38"/>
      <c r="AXR80" s="38"/>
      <c r="AXS80" s="38"/>
      <c r="AXT80" s="38"/>
      <c r="AXU80" s="38"/>
      <c r="AXV80" s="38"/>
      <c r="AXW80" s="38"/>
      <c r="AXX80" s="38"/>
      <c r="AXY80" s="38"/>
      <c r="AXZ80" s="38"/>
      <c r="AYA80" s="38"/>
      <c r="AYB80" s="38"/>
      <c r="AYC80" s="38"/>
      <c r="AYD80" s="38"/>
      <c r="AYE80" s="38"/>
      <c r="AYF80" s="38"/>
      <c r="AYG80" s="38"/>
      <c r="AYH80" s="38"/>
      <c r="AYI80" s="38"/>
      <c r="AYJ80" s="38"/>
      <c r="AYK80" s="38"/>
      <c r="AYL80" s="38"/>
      <c r="AYM80" s="38"/>
      <c r="AYN80" s="38"/>
      <c r="AYO80" s="38"/>
      <c r="AYP80" s="38"/>
      <c r="AYQ80" s="38"/>
      <c r="AYR80" s="38"/>
      <c r="AYS80" s="38"/>
      <c r="AYT80" s="38"/>
      <c r="AYU80" s="38"/>
      <c r="AYV80" s="38"/>
      <c r="AYW80" s="38"/>
      <c r="AYX80" s="38"/>
      <c r="AYY80" s="38"/>
      <c r="AYZ80" s="38"/>
      <c r="AZA80" s="38"/>
      <c r="AZB80" s="38"/>
      <c r="AZC80" s="38"/>
      <c r="AZD80" s="38"/>
      <c r="AZE80" s="38"/>
      <c r="AZF80" s="38"/>
      <c r="AZG80" s="38"/>
      <c r="AZH80" s="38"/>
      <c r="AZI80" s="38"/>
      <c r="AZJ80" s="38"/>
      <c r="AZK80" s="38"/>
      <c r="AZL80" s="38"/>
      <c r="AZM80" s="38"/>
      <c r="AZN80" s="38"/>
      <c r="AZO80" s="38"/>
      <c r="AZP80" s="38"/>
      <c r="AZQ80" s="38"/>
      <c r="AZR80" s="38"/>
      <c r="AZS80" s="38"/>
      <c r="AZT80" s="38"/>
      <c r="AZU80" s="38"/>
      <c r="AZV80" s="38"/>
      <c r="AZW80" s="38"/>
      <c r="AZX80" s="38"/>
      <c r="AZY80" s="38"/>
      <c r="AZZ80" s="38"/>
      <c r="BAA80" s="38"/>
      <c r="BAB80" s="38"/>
      <c r="BAC80" s="38"/>
      <c r="BAD80" s="38"/>
      <c r="BAE80" s="38"/>
      <c r="BAF80" s="38"/>
      <c r="BAG80" s="38"/>
      <c r="BAH80" s="38"/>
      <c r="BAI80" s="38"/>
      <c r="BAJ80" s="38"/>
      <c r="BAK80" s="38"/>
      <c r="BAL80" s="38"/>
      <c r="BAM80" s="38"/>
      <c r="BAN80" s="38"/>
      <c r="BAO80" s="38"/>
      <c r="BAP80" s="38"/>
      <c r="BAQ80" s="38"/>
      <c r="BAR80" s="38"/>
      <c r="BAS80" s="38"/>
      <c r="BAT80" s="38"/>
      <c r="BAU80" s="38"/>
      <c r="BAV80" s="38"/>
      <c r="BAW80" s="38"/>
      <c r="BAX80" s="38"/>
      <c r="BAY80" s="38"/>
      <c r="BAZ80" s="38"/>
      <c r="BBA80" s="38"/>
      <c r="BBB80" s="38"/>
      <c r="BBC80" s="38"/>
      <c r="BBD80" s="38"/>
      <c r="BBE80" s="38"/>
      <c r="BBF80" s="38"/>
      <c r="BBG80" s="38"/>
      <c r="BBH80" s="38"/>
      <c r="BBI80" s="38"/>
      <c r="BBJ80" s="38"/>
      <c r="BBK80" s="38"/>
      <c r="BBL80" s="38"/>
      <c r="BBM80" s="38"/>
      <c r="BBN80" s="38"/>
      <c r="BBO80" s="38"/>
      <c r="BBP80" s="38"/>
      <c r="BBQ80" s="38"/>
      <c r="BBR80" s="38"/>
      <c r="BBS80" s="38"/>
      <c r="BBT80" s="38"/>
      <c r="BBU80" s="38"/>
      <c r="BBV80" s="38"/>
      <c r="BBW80" s="38"/>
      <c r="BBX80" s="38"/>
      <c r="BBY80" s="38"/>
      <c r="BBZ80" s="38"/>
      <c r="BCA80" s="38"/>
      <c r="BCB80" s="38"/>
      <c r="BCC80" s="38"/>
      <c r="BCD80" s="38"/>
      <c r="BCE80" s="38"/>
      <c r="BCF80" s="38"/>
      <c r="BCG80" s="38"/>
      <c r="BCH80" s="38"/>
      <c r="BCI80" s="38"/>
      <c r="BCJ80" s="38"/>
      <c r="BCK80" s="38"/>
      <c r="BCL80" s="38"/>
      <c r="BCM80" s="38"/>
      <c r="BCN80" s="38"/>
      <c r="BCO80" s="38"/>
      <c r="BCP80" s="38"/>
      <c r="BCQ80" s="38"/>
      <c r="BCR80" s="38"/>
      <c r="BCS80" s="38"/>
      <c r="BCT80" s="38"/>
      <c r="BCU80" s="38"/>
      <c r="BCV80" s="38"/>
      <c r="BCW80" s="38"/>
      <c r="BCX80" s="38"/>
      <c r="BCY80" s="38"/>
      <c r="BCZ80" s="38"/>
      <c r="BDA80" s="38"/>
      <c r="BDB80" s="38"/>
      <c r="BDC80" s="38"/>
      <c r="BDD80" s="38"/>
      <c r="BDE80" s="38"/>
      <c r="BDF80" s="38"/>
      <c r="BDG80" s="38"/>
      <c r="BDH80" s="38"/>
      <c r="BDI80" s="38"/>
      <c r="BDJ80" s="38"/>
      <c r="BDK80" s="38"/>
      <c r="BDL80" s="38"/>
      <c r="BDM80" s="38"/>
      <c r="BDN80" s="38"/>
      <c r="BDO80" s="38"/>
      <c r="BDP80" s="38"/>
      <c r="BDQ80" s="38"/>
      <c r="BDR80" s="38"/>
      <c r="BDS80" s="38"/>
      <c r="BDT80" s="38"/>
      <c r="BDU80" s="38"/>
      <c r="BDV80" s="38"/>
      <c r="BDW80" s="38"/>
      <c r="BDX80" s="38"/>
      <c r="BDY80" s="38"/>
      <c r="BDZ80" s="38"/>
      <c r="BEA80" s="38"/>
      <c r="BEB80" s="38"/>
      <c r="BEC80" s="38"/>
      <c r="BED80" s="38"/>
      <c r="BEE80" s="38"/>
      <c r="BEF80" s="38"/>
      <c r="BEG80" s="38"/>
      <c r="BEH80" s="38"/>
      <c r="BEI80" s="38"/>
      <c r="BEJ80" s="38"/>
      <c r="BEK80" s="38"/>
      <c r="BEL80" s="38"/>
      <c r="BEM80" s="38"/>
      <c r="BEN80" s="38"/>
      <c r="BEO80" s="38"/>
      <c r="BEP80" s="38"/>
      <c r="BEQ80" s="38"/>
      <c r="BER80" s="38"/>
      <c r="BES80" s="38"/>
      <c r="BET80" s="38"/>
      <c r="BEU80" s="38"/>
      <c r="BEV80" s="38"/>
      <c r="BEW80" s="38"/>
      <c r="BEX80" s="38"/>
      <c r="BEY80" s="38"/>
      <c r="BEZ80" s="38"/>
      <c r="BFA80" s="38"/>
      <c r="BFB80" s="38"/>
      <c r="BFC80" s="38"/>
      <c r="BFD80" s="38"/>
      <c r="BFE80" s="38"/>
      <c r="BFF80" s="38"/>
      <c r="BFG80" s="38"/>
      <c r="BFH80" s="38"/>
      <c r="BFI80" s="38"/>
      <c r="BFJ80" s="38"/>
      <c r="BFK80" s="38"/>
      <c r="BFL80" s="38"/>
      <c r="BFM80" s="38"/>
      <c r="BFN80" s="38"/>
      <c r="BFO80" s="38"/>
      <c r="BFP80" s="38"/>
      <c r="BFQ80" s="38"/>
      <c r="BFR80" s="38"/>
      <c r="BFS80" s="38"/>
      <c r="BFT80" s="38"/>
      <c r="BFU80" s="38"/>
      <c r="BFV80" s="38"/>
      <c r="BFW80" s="38"/>
      <c r="BFX80" s="38"/>
      <c r="BFY80" s="38"/>
      <c r="BFZ80" s="38"/>
      <c r="BGA80" s="38"/>
      <c r="BGB80" s="38"/>
      <c r="BGC80" s="38"/>
      <c r="BGD80" s="38"/>
      <c r="BGE80" s="38"/>
      <c r="BGF80" s="38"/>
      <c r="BGG80" s="38"/>
      <c r="BGH80" s="38"/>
      <c r="BGI80" s="38"/>
      <c r="BGJ80" s="38"/>
      <c r="BGK80" s="38"/>
      <c r="BGL80" s="38"/>
      <c r="BGM80" s="38"/>
      <c r="BGN80" s="38"/>
      <c r="BGO80" s="38"/>
      <c r="BGP80" s="38"/>
      <c r="BGQ80" s="38"/>
      <c r="BGR80" s="38"/>
      <c r="BGS80" s="38"/>
      <c r="BGT80" s="38"/>
      <c r="BGU80" s="38"/>
      <c r="BGV80" s="38"/>
      <c r="BGW80" s="38"/>
      <c r="BGX80" s="38"/>
      <c r="BGY80" s="38"/>
      <c r="BGZ80" s="38"/>
      <c r="BHA80" s="38"/>
      <c r="BHB80" s="38"/>
      <c r="BHC80" s="38"/>
      <c r="BHD80" s="38"/>
      <c r="BHE80" s="38"/>
      <c r="BHF80" s="38"/>
      <c r="BHG80" s="38"/>
      <c r="BHH80" s="38"/>
      <c r="BHI80" s="38"/>
      <c r="BHJ80" s="38"/>
      <c r="BHK80" s="38"/>
      <c r="BHL80" s="38"/>
      <c r="BHM80" s="38"/>
      <c r="BHN80" s="38"/>
      <c r="BHO80" s="38"/>
      <c r="BHP80" s="38"/>
      <c r="BHQ80" s="38"/>
      <c r="BHR80" s="38"/>
      <c r="BHS80" s="38"/>
      <c r="BHT80" s="38"/>
      <c r="BHU80" s="38"/>
      <c r="BHV80" s="38"/>
      <c r="BHW80" s="38"/>
      <c r="BHX80" s="38"/>
      <c r="BHY80" s="38"/>
      <c r="BHZ80" s="38"/>
      <c r="BIA80" s="38"/>
      <c r="BIB80" s="38"/>
      <c r="BIC80" s="38"/>
      <c r="BID80" s="38"/>
      <c r="BIE80" s="38"/>
      <c r="BIF80" s="38"/>
      <c r="BIG80" s="38"/>
      <c r="BIH80" s="38"/>
      <c r="BII80" s="38"/>
      <c r="BIJ80" s="38"/>
      <c r="BIK80" s="38"/>
      <c r="BIL80" s="38"/>
      <c r="BIM80" s="38"/>
      <c r="BIN80" s="38"/>
      <c r="BIO80" s="38"/>
      <c r="BIP80" s="38"/>
      <c r="BIQ80" s="38"/>
      <c r="BIR80" s="38"/>
      <c r="BIS80" s="38"/>
      <c r="BIT80" s="38"/>
      <c r="BIU80" s="38"/>
      <c r="BIV80" s="38"/>
      <c r="BIW80" s="38"/>
      <c r="BIX80" s="38"/>
      <c r="BIY80" s="38"/>
      <c r="BIZ80" s="38"/>
      <c r="BJA80" s="38"/>
      <c r="BJB80" s="38"/>
      <c r="BJC80" s="38"/>
      <c r="BJD80" s="38"/>
      <c r="BJE80" s="38"/>
      <c r="BJF80" s="38"/>
      <c r="BJG80" s="38"/>
      <c r="BJH80" s="38"/>
      <c r="BJI80" s="38"/>
      <c r="BJJ80" s="38"/>
      <c r="BJK80" s="38"/>
      <c r="BJL80" s="38"/>
      <c r="BJM80" s="38"/>
      <c r="BJN80" s="38"/>
      <c r="BJO80" s="38"/>
      <c r="BJP80" s="38"/>
      <c r="BJQ80" s="38"/>
      <c r="BJR80" s="38"/>
      <c r="BJS80" s="38"/>
      <c r="BJT80" s="38"/>
      <c r="BJU80" s="38"/>
      <c r="BJV80" s="38"/>
      <c r="BJW80" s="38"/>
      <c r="BJX80" s="38"/>
      <c r="BJY80" s="38"/>
      <c r="BJZ80" s="38"/>
      <c r="BKA80" s="38"/>
      <c r="BKB80" s="38"/>
      <c r="BKC80" s="38"/>
      <c r="BKD80" s="38"/>
      <c r="BKE80" s="38"/>
      <c r="BKF80" s="38"/>
      <c r="BKG80" s="38"/>
      <c r="BKH80" s="38"/>
      <c r="BKI80" s="38"/>
      <c r="BKJ80" s="38"/>
      <c r="BKK80" s="38"/>
      <c r="BKL80" s="38"/>
      <c r="BKM80" s="38"/>
      <c r="BKN80" s="38"/>
      <c r="BKO80" s="38"/>
      <c r="BKP80" s="38"/>
      <c r="BKQ80" s="38"/>
      <c r="BKR80" s="38"/>
      <c r="BKS80" s="38"/>
      <c r="BKT80" s="38"/>
      <c r="BKU80" s="38"/>
      <c r="BKV80" s="38"/>
      <c r="BKW80" s="38"/>
      <c r="BKX80" s="38"/>
      <c r="BKY80" s="38"/>
      <c r="BKZ80" s="38"/>
      <c r="BLA80" s="38"/>
      <c r="BLB80" s="38"/>
      <c r="BLC80" s="38"/>
      <c r="BLD80" s="38"/>
      <c r="BLE80" s="38"/>
      <c r="BLF80" s="38"/>
      <c r="BLG80" s="38"/>
      <c r="BLH80" s="38"/>
      <c r="BLI80" s="38"/>
      <c r="BLJ80" s="38"/>
      <c r="BLK80" s="38"/>
      <c r="BLL80" s="38"/>
      <c r="BLM80" s="38"/>
      <c r="BLN80" s="38"/>
      <c r="BLO80" s="38"/>
      <c r="BLP80" s="38"/>
      <c r="BLQ80" s="38"/>
      <c r="BLR80" s="38"/>
      <c r="BLS80" s="38"/>
      <c r="BLT80" s="38"/>
      <c r="BLU80" s="38"/>
      <c r="BLV80" s="38"/>
      <c r="BLW80" s="38"/>
      <c r="BLX80" s="38"/>
      <c r="BLY80" s="38"/>
      <c r="BLZ80" s="38"/>
      <c r="BMA80" s="38"/>
      <c r="BMB80" s="38"/>
      <c r="BMC80" s="38"/>
      <c r="BMD80" s="38"/>
      <c r="BME80" s="38"/>
      <c r="BMF80" s="38"/>
      <c r="BMG80" s="38"/>
      <c r="BMH80" s="38"/>
      <c r="BMI80" s="38"/>
      <c r="BMJ80" s="38"/>
      <c r="BMK80" s="38"/>
      <c r="BML80" s="38"/>
      <c r="BMM80" s="38"/>
      <c r="BMN80" s="38"/>
      <c r="BMO80" s="38"/>
      <c r="BMP80" s="38"/>
      <c r="BMQ80" s="38"/>
      <c r="BMR80" s="38"/>
      <c r="BMS80" s="38"/>
      <c r="BMT80" s="38"/>
      <c r="BMU80" s="38"/>
      <c r="BMV80" s="38"/>
      <c r="BMW80" s="38"/>
      <c r="BMX80" s="38"/>
      <c r="BMY80" s="38"/>
      <c r="BMZ80" s="38"/>
      <c r="BNA80" s="38"/>
      <c r="BNB80" s="38"/>
      <c r="BNC80" s="38"/>
      <c r="BND80" s="38"/>
      <c r="BNE80" s="38"/>
      <c r="BNF80" s="38"/>
      <c r="BNG80" s="38"/>
      <c r="BNH80" s="38"/>
      <c r="BNI80" s="38"/>
      <c r="BNJ80" s="38"/>
      <c r="BNK80" s="38"/>
      <c r="BNL80" s="38"/>
      <c r="BNM80" s="38"/>
      <c r="BNN80" s="38"/>
      <c r="BNO80" s="38"/>
      <c r="BNP80" s="38"/>
      <c r="BNQ80" s="38"/>
      <c r="BNR80" s="38"/>
      <c r="BNS80" s="38"/>
      <c r="BNT80" s="38"/>
      <c r="BNU80" s="38"/>
      <c r="BNV80" s="38"/>
      <c r="BNW80" s="38"/>
      <c r="BNX80" s="38"/>
      <c r="BNY80" s="38"/>
      <c r="BNZ80" s="38"/>
      <c r="BOA80" s="38"/>
      <c r="BOB80" s="38"/>
      <c r="BOC80" s="38"/>
      <c r="BOD80" s="38"/>
      <c r="BOE80" s="38"/>
      <c r="BOF80" s="38"/>
      <c r="BOG80" s="38"/>
      <c r="BOH80" s="38"/>
      <c r="BOI80" s="38"/>
      <c r="BOJ80" s="38"/>
      <c r="BOK80" s="38"/>
      <c r="BOL80" s="38"/>
      <c r="BOM80" s="38"/>
      <c r="BON80" s="38"/>
      <c r="BOO80" s="38"/>
      <c r="BOP80" s="38"/>
      <c r="BOQ80" s="38"/>
      <c r="BOR80" s="38"/>
      <c r="BOS80" s="38"/>
      <c r="BOT80" s="38"/>
      <c r="BOU80" s="38"/>
      <c r="BOV80" s="38"/>
      <c r="BOW80" s="38"/>
      <c r="BOX80" s="38"/>
      <c r="BOY80" s="38"/>
      <c r="BOZ80" s="38"/>
      <c r="BPA80" s="38"/>
      <c r="BPB80" s="38"/>
      <c r="BPC80" s="38"/>
      <c r="BPD80" s="38"/>
      <c r="BPE80" s="38"/>
      <c r="BPF80" s="38"/>
      <c r="BPG80" s="38"/>
      <c r="BPH80" s="38"/>
      <c r="BPI80" s="38"/>
      <c r="BPJ80" s="38"/>
      <c r="BPK80" s="38"/>
      <c r="BPL80" s="38"/>
      <c r="BPM80" s="38"/>
      <c r="BPN80" s="38"/>
      <c r="BPO80" s="38"/>
      <c r="BPP80" s="38"/>
      <c r="BPQ80" s="38"/>
      <c r="BPR80" s="38"/>
      <c r="BPS80" s="38"/>
      <c r="BPT80" s="38"/>
      <c r="BPU80" s="38"/>
      <c r="BPV80" s="38"/>
      <c r="BPW80" s="38"/>
      <c r="BPX80" s="38"/>
      <c r="BPY80" s="38"/>
      <c r="BPZ80" s="38"/>
      <c r="BQA80" s="38"/>
      <c r="BQB80" s="38"/>
      <c r="BQC80" s="38"/>
      <c r="BQD80" s="38"/>
      <c r="BQE80" s="38"/>
      <c r="BQF80" s="38"/>
      <c r="BQG80" s="38"/>
      <c r="BQH80" s="38"/>
      <c r="BQI80" s="38"/>
      <c r="BQJ80" s="38"/>
      <c r="BQK80" s="38"/>
      <c r="BQL80" s="38"/>
      <c r="BQM80" s="38"/>
      <c r="BQN80" s="38"/>
      <c r="BQO80" s="38"/>
      <c r="BQP80" s="38"/>
      <c r="BQQ80" s="38"/>
      <c r="BQR80" s="38"/>
      <c r="BQS80" s="38"/>
      <c r="BQT80" s="38"/>
      <c r="BQU80" s="38"/>
      <c r="BQV80" s="38"/>
      <c r="BQW80" s="38"/>
      <c r="BQX80" s="38"/>
      <c r="BQY80" s="38"/>
      <c r="BQZ80" s="38"/>
      <c r="BRA80" s="38"/>
      <c r="BRB80" s="38"/>
      <c r="BRC80" s="38"/>
      <c r="BRD80" s="38"/>
      <c r="BRE80" s="38"/>
      <c r="BRF80" s="38"/>
      <c r="BRG80" s="38"/>
      <c r="BRH80" s="38"/>
      <c r="BRI80" s="38"/>
      <c r="BRJ80" s="38"/>
      <c r="BRK80" s="38"/>
      <c r="BRL80" s="38"/>
      <c r="BRM80" s="38"/>
      <c r="BRN80" s="38"/>
      <c r="BRO80" s="38"/>
      <c r="BRP80" s="38"/>
      <c r="BRQ80" s="38"/>
      <c r="BRR80" s="38"/>
      <c r="BRS80" s="38"/>
      <c r="BRT80" s="38"/>
      <c r="BRU80" s="38"/>
      <c r="BRV80" s="38"/>
      <c r="BRW80" s="38"/>
      <c r="BRX80" s="38"/>
      <c r="BRY80" s="38"/>
      <c r="BRZ80" s="38"/>
      <c r="BSA80" s="38"/>
      <c r="BSB80" s="38"/>
      <c r="BSC80" s="38"/>
      <c r="BSD80" s="38"/>
      <c r="BSE80" s="38"/>
      <c r="BSF80" s="38"/>
      <c r="BSG80" s="38"/>
      <c r="BSH80" s="38"/>
      <c r="BSI80" s="38"/>
      <c r="BSJ80" s="38"/>
      <c r="BSK80" s="38"/>
      <c r="BSL80" s="38"/>
      <c r="BSM80" s="38"/>
      <c r="BSN80" s="38"/>
      <c r="BSO80" s="38"/>
      <c r="BSP80" s="38"/>
      <c r="BSQ80" s="38"/>
      <c r="BSR80" s="38"/>
      <c r="BSS80" s="38"/>
      <c r="BST80" s="38"/>
      <c r="BSU80" s="38"/>
      <c r="BSV80" s="38"/>
      <c r="BSW80" s="38"/>
      <c r="BSX80" s="38"/>
      <c r="BSY80" s="38"/>
      <c r="BSZ80" s="38"/>
      <c r="BTA80" s="38"/>
      <c r="BTB80" s="38"/>
      <c r="BTC80" s="38"/>
      <c r="BTD80" s="38"/>
      <c r="BTE80" s="38"/>
      <c r="BTF80" s="38"/>
      <c r="BTG80" s="38"/>
      <c r="BTH80" s="38"/>
      <c r="BTI80" s="38"/>
      <c r="BTJ80" s="38"/>
      <c r="BTK80" s="38"/>
      <c r="BTL80" s="38"/>
      <c r="BTM80" s="38"/>
      <c r="BTN80" s="38"/>
      <c r="BTO80" s="38"/>
      <c r="BTP80" s="38"/>
      <c r="BTQ80" s="38"/>
      <c r="BTR80" s="38"/>
      <c r="BTS80" s="38"/>
      <c r="BTT80" s="38"/>
      <c r="BTU80" s="38"/>
      <c r="BTV80" s="38"/>
      <c r="BTW80" s="38"/>
      <c r="BTX80" s="38"/>
      <c r="BTY80" s="38"/>
      <c r="BTZ80" s="38"/>
      <c r="BUA80" s="38"/>
      <c r="BUB80" s="38"/>
      <c r="BUC80" s="38"/>
      <c r="BUD80" s="38"/>
      <c r="BUE80" s="38"/>
      <c r="BUF80" s="38"/>
      <c r="BUG80" s="38"/>
      <c r="BUH80" s="38"/>
      <c r="BUI80" s="38"/>
      <c r="BUJ80" s="38"/>
      <c r="BUK80" s="38"/>
      <c r="BUL80" s="38"/>
      <c r="BUM80" s="38"/>
      <c r="BUN80" s="38"/>
      <c r="BUO80" s="38"/>
      <c r="BUP80" s="38"/>
      <c r="BUQ80" s="38"/>
      <c r="BUR80" s="38"/>
      <c r="BUS80" s="38"/>
      <c r="BUT80" s="38"/>
      <c r="BUU80" s="38"/>
      <c r="BUV80" s="38"/>
      <c r="BUW80" s="38"/>
      <c r="BUX80" s="38"/>
      <c r="BUY80" s="38"/>
      <c r="BUZ80" s="38"/>
      <c r="BVA80" s="38"/>
      <c r="BVB80" s="38"/>
      <c r="BVC80" s="38"/>
      <c r="BVD80" s="38"/>
      <c r="BVE80" s="38"/>
      <c r="BVF80" s="38"/>
      <c r="BVG80" s="38"/>
      <c r="BVH80" s="38"/>
      <c r="BVI80" s="38"/>
      <c r="BVJ80" s="38"/>
      <c r="BVK80" s="38"/>
      <c r="BVL80" s="38"/>
      <c r="BVM80" s="38"/>
      <c r="BVN80" s="38"/>
      <c r="BVO80" s="38"/>
      <c r="BVP80" s="38"/>
      <c r="BVQ80" s="38"/>
      <c r="BVR80" s="38"/>
      <c r="BVS80" s="38"/>
      <c r="BVT80" s="38"/>
      <c r="BVU80" s="38"/>
      <c r="BVV80" s="38"/>
      <c r="BVW80" s="38"/>
      <c r="BVX80" s="38"/>
      <c r="BVY80" s="38"/>
      <c r="BVZ80" s="38"/>
      <c r="BWA80" s="38"/>
      <c r="BWB80" s="38"/>
      <c r="BWC80" s="38"/>
      <c r="BWD80" s="38"/>
      <c r="BWE80" s="38"/>
      <c r="BWF80" s="38"/>
      <c r="BWG80" s="38"/>
      <c r="BWH80" s="38"/>
      <c r="BWI80" s="38"/>
      <c r="BWJ80" s="38"/>
      <c r="BWK80" s="38"/>
      <c r="BWL80" s="38"/>
      <c r="BWM80" s="38"/>
      <c r="BWN80" s="38"/>
      <c r="BWO80" s="38"/>
      <c r="BWP80" s="38"/>
      <c r="BWQ80" s="38"/>
      <c r="BWR80" s="38"/>
      <c r="BWS80" s="38"/>
      <c r="BWT80" s="38"/>
      <c r="BWU80" s="38"/>
      <c r="BWV80" s="38"/>
      <c r="BWW80" s="38"/>
      <c r="BWX80" s="38"/>
      <c r="BWY80" s="38"/>
      <c r="BWZ80" s="38"/>
      <c r="BXA80" s="38"/>
      <c r="BXB80" s="38"/>
      <c r="BXC80" s="38"/>
      <c r="BXD80" s="38"/>
      <c r="BXE80" s="38"/>
      <c r="BXF80" s="38"/>
      <c r="BXG80" s="38"/>
      <c r="BXH80" s="38"/>
      <c r="BXI80" s="38"/>
      <c r="BXJ80" s="38"/>
      <c r="BXK80" s="38"/>
      <c r="BXL80" s="38"/>
      <c r="BXM80" s="38"/>
      <c r="BXN80" s="38"/>
      <c r="BXO80" s="38"/>
      <c r="BXP80" s="38"/>
      <c r="BXQ80" s="38"/>
      <c r="BXR80" s="38"/>
      <c r="BXS80" s="38"/>
      <c r="BXT80" s="38"/>
      <c r="BXU80" s="38"/>
      <c r="BXV80" s="38"/>
      <c r="BXW80" s="38"/>
      <c r="BXX80" s="38"/>
      <c r="BXY80" s="38"/>
      <c r="BXZ80" s="38"/>
      <c r="BYA80" s="38"/>
      <c r="BYB80" s="38"/>
      <c r="BYC80" s="38"/>
      <c r="BYD80" s="38"/>
      <c r="BYE80" s="38"/>
      <c r="BYF80" s="38"/>
      <c r="BYG80" s="38"/>
      <c r="BYH80" s="38"/>
      <c r="BYI80" s="38"/>
      <c r="BYJ80" s="38"/>
      <c r="BYK80" s="38"/>
      <c r="BYL80" s="38"/>
      <c r="BYM80" s="38"/>
      <c r="BYN80" s="38"/>
      <c r="BYO80" s="38"/>
      <c r="BYP80" s="38"/>
      <c r="BYQ80" s="38"/>
      <c r="BYR80" s="38"/>
      <c r="BYS80" s="38"/>
      <c r="BYT80" s="38"/>
      <c r="BYU80" s="38"/>
      <c r="BYV80" s="38"/>
      <c r="BYW80" s="38"/>
      <c r="BYX80" s="38"/>
      <c r="BYY80" s="38"/>
      <c r="BYZ80" s="38"/>
      <c r="BZA80" s="38"/>
      <c r="BZB80" s="38"/>
      <c r="BZC80" s="38"/>
      <c r="BZD80" s="38"/>
      <c r="BZE80" s="38"/>
      <c r="BZF80" s="38"/>
      <c r="BZG80" s="38"/>
      <c r="BZH80" s="38"/>
      <c r="BZI80" s="38"/>
      <c r="BZJ80" s="38"/>
      <c r="BZK80" s="38"/>
      <c r="BZL80" s="38"/>
      <c r="BZM80" s="38"/>
      <c r="BZN80" s="38"/>
      <c r="BZO80" s="38"/>
      <c r="BZP80" s="38"/>
      <c r="BZQ80" s="38"/>
      <c r="BZR80" s="38"/>
      <c r="BZS80" s="38"/>
      <c r="BZT80" s="38"/>
      <c r="BZU80" s="38"/>
      <c r="BZV80" s="38"/>
      <c r="BZW80" s="38"/>
      <c r="BZX80" s="38"/>
      <c r="BZY80" s="38"/>
      <c r="BZZ80" s="38"/>
      <c r="CAA80" s="38"/>
      <c r="CAB80" s="38"/>
      <c r="CAC80" s="38"/>
      <c r="CAD80" s="38"/>
      <c r="CAE80" s="38"/>
      <c r="CAF80" s="38"/>
      <c r="CAG80" s="38"/>
      <c r="CAH80" s="38"/>
      <c r="CAI80" s="38"/>
      <c r="CAJ80" s="38"/>
      <c r="CAK80" s="38"/>
      <c r="CAL80" s="38"/>
      <c r="CAM80" s="38"/>
      <c r="CAN80" s="38"/>
      <c r="CAO80" s="38"/>
      <c r="CAP80" s="38"/>
      <c r="CAQ80" s="38"/>
      <c r="CAR80" s="38"/>
      <c r="CAS80" s="38"/>
      <c r="CAT80" s="38"/>
      <c r="CAU80" s="38"/>
      <c r="CAV80" s="38"/>
      <c r="CAW80" s="38"/>
      <c r="CAX80" s="38"/>
      <c r="CAY80" s="38"/>
      <c r="CAZ80" s="38"/>
      <c r="CBA80" s="38"/>
      <c r="CBB80" s="38"/>
      <c r="CBC80" s="38"/>
      <c r="CBD80" s="38"/>
      <c r="CBE80" s="38"/>
      <c r="CBF80" s="38"/>
      <c r="CBG80" s="38"/>
      <c r="CBH80" s="38"/>
      <c r="CBI80" s="38"/>
      <c r="CBJ80" s="38"/>
      <c r="CBK80" s="38"/>
      <c r="CBL80" s="38"/>
      <c r="CBM80" s="38"/>
      <c r="CBN80" s="38"/>
      <c r="CBO80" s="38"/>
      <c r="CBP80" s="38"/>
      <c r="CBQ80" s="38"/>
      <c r="CBR80" s="38"/>
      <c r="CBS80" s="38"/>
      <c r="CBT80" s="38"/>
      <c r="CBU80" s="38"/>
      <c r="CBV80" s="38"/>
      <c r="CBW80" s="38"/>
      <c r="CBX80" s="38"/>
      <c r="CBY80" s="38"/>
      <c r="CBZ80" s="38"/>
      <c r="CCA80" s="38"/>
      <c r="CCB80" s="38"/>
      <c r="CCC80" s="38"/>
      <c r="CCD80" s="38"/>
      <c r="CCE80" s="38"/>
      <c r="CCF80" s="38"/>
      <c r="CCG80" s="38"/>
      <c r="CCH80" s="38"/>
      <c r="CCI80" s="38"/>
      <c r="CCJ80" s="38"/>
      <c r="CCK80" s="38"/>
      <c r="CCL80" s="38"/>
      <c r="CCM80" s="38"/>
      <c r="CCN80" s="38"/>
      <c r="CCO80" s="38"/>
      <c r="CCP80" s="38"/>
      <c r="CCQ80" s="38"/>
      <c r="CCR80" s="38"/>
      <c r="CCS80" s="38"/>
      <c r="CCT80" s="38"/>
      <c r="CCU80" s="38"/>
      <c r="CCV80" s="38"/>
      <c r="CCW80" s="38"/>
      <c r="CCX80" s="38"/>
      <c r="CCY80" s="38"/>
      <c r="CCZ80" s="38"/>
      <c r="CDA80" s="38"/>
      <c r="CDB80" s="38"/>
      <c r="CDC80" s="38"/>
      <c r="CDD80" s="38"/>
      <c r="CDE80" s="38"/>
      <c r="CDF80" s="38"/>
      <c r="CDG80" s="38"/>
      <c r="CDH80" s="38"/>
      <c r="CDI80" s="38"/>
      <c r="CDJ80" s="38"/>
      <c r="CDK80" s="38"/>
      <c r="CDL80" s="38"/>
      <c r="CDM80" s="38"/>
      <c r="CDN80" s="38"/>
      <c r="CDO80" s="38"/>
      <c r="CDP80" s="38"/>
      <c r="CDQ80" s="38"/>
      <c r="CDR80" s="38"/>
      <c r="CDS80" s="38"/>
      <c r="CDT80" s="38"/>
      <c r="CDU80" s="38"/>
      <c r="CDV80" s="38"/>
      <c r="CDW80" s="38"/>
      <c r="CDX80" s="38"/>
      <c r="CDY80" s="38"/>
      <c r="CDZ80" s="38"/>
      <c r="CEA80" s="38"/>
      <c r="CEB80" s="38"/>
      <c r="CEC80" s="38"/>
      <c r="CED80" s="38"/>
      <c r="CEE80" s="38"/>
      <c r="CEF80" s="38"/>
      <c r="CEG80" s="38"/>
      <c r="CEH80" s="38"/>
      <c r="CEI80" s="38"/>
      <c r="CEJ80" s="38"/>
      <c r="CEK80" s="38"/>
      <c r="CEL80" s="38"/>
      <c r="CEM80" s="38"/>
      <c r="CEN80" s="38"/>
      <c r="CEO80" s="38"/>
      <c r="CEP80" s="38"/>
      <c r="CEQ80" s="38"/>
      <c r="CER80" s="38"/>
      <c r="CES80" s="38"/>
      <c r="CET80" s="38"/>
      <c r="CEU80" s="38"/>
      <c r="CEV80" s="38"/>
      <c r="CEW80" s="38"/>
      <c r="CEX80" s="38"/>
      <c r="CEY80" s="38"/>
      <c r="CEZ80" s="38"/>
      <c r="CFA80" s="38"/>
      <c r="CFB80" s="38"/>
      <c r="CFC80" s="38"/>
      <c r="CFD80" s="38"/>
      <c r="CFE80" s="38"/>
      <c r="CFF80" s="38"/>
      <c r="CFG80" s="38"/>
      <c r="CFH80" s="38"/>
      <c r="CFI80" s="38"/>
      <c r="CFJ80" s="38"/>
      <c r="CFK80" s="38"/>
      <c r="CFL80" s="38"/>
      <c r="CFM80" s="38"/>
      <c r="CFN80" s="38"/>
      <c r="CFO80" s="38"/>
      <c r="CFP80" s="38"/>
      <c r="CFQ80" s="38"/>
      <c r="CFR80" s="38"/>
      <c r="CFS80" s="38"/>
      <c r="CFT80" s="38"/>
      <c r="CFU80" s="38"/>
      <c r="CFV80" s="38"/>
      <c r="CFW80" s="38"/>
      <c r="CFX80" s="38"/>
      <c r="CFY80" s="38"/>
      <c r="CFZ80" s="38"/>
      <c r="CGA80" s="38"/>
      <c r="CGB80" s="38"/>
      <c r="CGC80" s="38"/>
      <c r="CGD80" s="38"/>
      <c r="CGE80" s="38"/>
      <c r="CGF80" s="38"/>
      <c r="CGG80" s="38"/>
      <c r="CGH80" s="38"/>
      <c r="CGI80" s="38"/>
      <c r="CGJ80" s="38"/>
      <c r="CGK80" s="38"/>
      <c r="CGL80" s="38"/>
      <c r="CGM80" s="38"/>
      <c r="CGN80" s="38"/>
      <c r="CGO80" s="38"/>
      <c r="CGP80" s="38"/>
      <c r="CGQ80" s="38"/>
      <c r="CGR80" s="38"/>
      <c r="CGS80" s="38"/>
      <c r="CGT80" s="38"/>
      <c r="CGU80" s="38"/>
      <c r="CGV80" s="38"/>
      <c r="CGW80" s="38"/>
      <c r="CGX80" s="38"/>
      <c r="CGY80" s="38"/>
      <c r="CGZ80" s="38"/>
      <c r="CHA80" s="38"/>
      <c r="CHB80" s="38"/>
      <c r="CHC80" s="38"/>
      <c r="CHD80" s="38"/>
      <c r="CHE80" s="38"/>
      <c r="CHF80" s="38"/>
      <c r="CHG80" s="38"/>
      <c r="CHH80" s="38"/>
      <c r="CHI80" s="38"/>
      <c r="CHJ80" s="38"/>
      <c r="CHK80" s="38"/>
      <c r="CHL80" s="38"/>
      <c r="CHM80" s="38"/>
      <c r="CHN80" s="38"/>
      <c r="CHO80" s="38"/>
      <c r="CHP80" s="38"/>
      <c r="CHQ80" s="38"/>
      <c r="CHR80" s="38"/>
      <c r="CHS80" s="38"/>
      <c r="CHT80" s="38"/>
      <c r="CHU80" s="38"/>
      <c r="CHV80" s="38"/>
      <c r="CHW80" s="38"/>
      <c r="CHX80" s="38"/>
      <c r="CHY80" s="38"/>
      <c r="CHZ80" s="38"/>
      <c r="CIA80" s="38"/>
      <c r="CIB80" s="38"/>
      <c r="CIC80" s="38"/>
      <c r="CID80" s="38"/>
      <c r="CIE80" s="38"/>
      <c r="CIF80" s="38"/>
      <c r="CIG80" s="38"/>
      <c r="CIH80" s="38"/>
      <c r="CII80" s="38"/>
      <c r="CIJ80" s="38"/>
      <c r="CIK80" s="38"/>
      <c r="CIL80" s="38"/>
      <c r="CIM80" s="38"/>
      <c r="CIN80" s="38"/>
      <c r="CIO80" s="38"/>
      <c r="CIP80" s="38"/>
      <c r="CIQ80" s="38"/>
      <c r="CIR80" s="38"/>
      <c r="CIS80" s="38"/>
      <c r="CIT80" s="38"/>
      <c r="CIU80" s="38"/>
      <c r="CIV80" s="38"/>
      <c r="CIW80" s="38"/>
      <c r="CIX80" s="38"/>
      <c r="CIY80" s="38"/>
      <c r="CIZ80" s="38"/>
      <c r="CJA80" s="38"/>
      <c r="CJB80" s="38"/>
      <c r="CJC80" s="38"/>
      <c r="CJD80" s="38"/>
      <c r="CJE80" s="38"/>
      <c r="CJF80" s="38"/>
      <c r="CJG80" s="38"/>
      <c r="CJH80" s="38"/>
      <c r="CJI80" s="38"/>
      <c r="CJJ80" s="38"/>
      <c r="CJK80" s="38"/>
      <c r="CJL80" s="38"/>
      <c r="CJM80" s="38"/>
      <c r="CJN80" s="38"/>
      <c r="CJO80" s="38"/>
      <c r="CJP80" s="38"/>
      <c r="CJQ80" s="38"/>
      <c r="CJR80" s="38"/>
      <c r="CJS80" s="38"/>
      <c r="CJT80" s="38"/>
      <c r="CJU80" s="38"/>
      <c r="CJV80" s="38"/>
      <c r="CJW80" s="38"/>
      <c r="CJX80" s="38"/>
      <c r="CJY80" s="38"/>
      <c r="CJZ80" s="38"/>
      <c r="CKA80" s="38"/>
      <c r="CKB80" s="38"/>
      <c r="CKC80" s="38"/>
      <c r="CKD80" s="38"/>
      <c r="CKE80" s="38"/>
      <c r="CKF80" s="38"/>
      <c r="CKG80" s="38"/>
      <c r="CKH80" s="38"/>
      <c r="CKI80" s="38"/>
      <c r="CKJ80" s="38"/>
      <c r="CKK80" s="38"/>
      <c r="CKL80" s="38"/>
      <c r="CKM80" s="38"/>
      <c r="CKN80" s="38"/>
      <c r="CKO80" s="38"/>
      <c r="CKP80" s="38"/>
      <c r="CKQ80" s="38"/>
      <c r="CKR80" s="38"/>
      <c r="CKS80" s="38"/>
      <c r="CKT80" s="38"/>
      <c r="CKU80" s="38"/>
      <c r="CKV80" s="38"/>
      <c r="CKW80" s="38"/>
      <c r="CKX80" s="38"/>
      <c r="CKY80" s="38"/>
      <c r="CKZ80" s="38"/>
      <c r="CLA80" s="38"/>
      <c r="CLB80" s="38"/>
      <c r="CLC80" s="38"/>
      <c r="CLD80" s="38"/>
      <c r="CLE80" s="38"/>
      <c r="CLF80" s="38"/>
      <c r="CLG80" s="38"/>
      <c r="CLH80" s="38"/>
      <c r="CLI80" s="38"/>
      <c r="CLJ80" s="38"/>
      <c r="CLK80" s="38"/>
      <c r="CLL80" s="38"/>
      <c r="CLM80" s="38"/>
      <c r="CLN80" s="38"/>
      <c r="CLO80" s="38"/>
      <c r="CLP80" s="38"/>
      <c r="CLQ80" s="38"/>
      <c r="CLR80" s="38"/>
      <c r="CLS80" s="38"/>
      <c r="CLT80" s="38"/>
      <c r="CLU80" s="38"/>
      <c r="CLV80" s="38"/>
      <c r="CLW80" s="38"/>
      <c r="CLX80" s="38"/>
      <c r="CLY80" s="38"/>
      <c r="CLZ80" s="38"/>
      <c r="CMA80" s="38"/>
      <c r="CMB80" s="38"/>
      <c r="CMC80" s="38"/>
      <c r="CMD80" s="38"/>
      <c r="CME80" s="38"/>
      <c r="CMF80" s="38"/>
      <c r="CMG80" s="38"/>
      <c r="CMH80" s="38"/>
      <c r="CMI80" s="38"/>
      <c r="CMJ80" s="38"/>
      <c r="CMK80" s="38"/>
      <c r="CML80" s="38"/>
      <c r="CMM80" s="38"/>
      <c r="CMN80" s="38"/>
      <c r="CMO80" s="38"/>
      <c r="CMP80" s="38"/>
      <c r="CMQ80" s="38"/>
      <c r="CMR80" s="38"/>
      <c r="CMS80" s="38"/>
      <c r="CMT80" s="38"/>
      <c r="CMU80" s="38"/>
      <c r="CMV80" s="38"/>
      <c r="CMW80" s="38"/>
      <c r="CMX80" s="38"/>
      <c r="CMY80" s="38"/>
      <c r="CMZ80" s="38"/>
      <c r="CNA80" s="38"/>
      <c r="CNB80" s="38"/>
      <c r="CNC80" s="38"/>
      <c r="CND80" s="38"/>
      <c r="CNE80" s="38"/>
      <c r="CNF80" s="38"/>
      <c r="CNG80" s="38"/>
      <c r="CNH80" s="38"/>
      <c r="CNI80" s="38"/>
      <c r="CNJ80" s="38"/>
      <c r="CNK80" s="38"/>
      <c r="CNL80" s="38"/>
      <c r="CNM80" s="38"/>
      <c r="CNN80" s="38"/>
      <c r="CNO80" s="38"/>
      <c r="CNP80" s="38"/>
      <c r="CNQ80" s="38"/>
      <c r="CNR80" s="38"/>
      <c r="CNS80" s="38"/>
      <c r="CNT80" s="38"/>
      <c r="CNU80" s="38"/>
      <c r="CNV80" s="38"/>
      <c r="CNW80" s="38"/>
      <c r="CNX80" s="38"/>
      <c r="CNY80" s="38"/>
      <c r="CNZ80" s="38"/>
      <c r="COA80" s="38"/>
      <c r="COB80" s="38"/>
      <c r="COC80" s="38"/>
      <c r="COD80" s="38"/>
      <c r="COE80" s="38"/>
      <c r="COF80" s="38"/>
      <c r="COG80" s="38"/>
      <c r="COH80" s="38"/>
      <c r="COI80" s="38"/>
      <c r="COJ80" s="38"/>
      <c r="COK80" s="38"/>
      <c r="COL80" s="38"/>
      <c r="COM80" s="38"/>
      <c r="CON80" s="38"/>
      <c r="COO80" s="38"/>
      <c r="COP80" s="38"/>
      <c r="COQ80" s="38"/>
      <c r="COR80" s="38"/>
      <c r="COS80" s="38"/>
      <c r="COT80" s="38"/>
      <c r="COU80" s="38"/>
      <c r="COV80" s="38"/>
      <c r="COW80" s="38"/>
      <c r="COX80" s="38"/>
      <c r="COY80" s="38"/>
      <c r="COZ80" s="38"/>
      <c r="CPA80" s="38"/>
      <c r="CPB80" s="38"/>
      <c r="CPC80" s="38"/>
      <c r="CPD80" s="38"/>
      <c r="CPE80" s="38"/>
      <c r="CPF80" s="38"/>
      <c r="CPG80" s="38"/>
      <c r="CPH80" s="38"/>
      <c r="CPI80" s="38"/>
      <c r="CPJ80" s="38"/>
      <c r="CPK80" s="38"/>
      <c r="CPL80" s="38"/>
      <c r="CPM80" s="38"/>
      <c r="CPN80" s="38"/>
      <c r="CPO80" s="38"/>
      <c r="CPP80" s="38"/>
      <c r="CPQ80" s="38"/>
      <c r="CPR80" s="38"/>
      <c r="CPS80" s="38"/>
      <c r="CPT80" s="38"/>
      <c r="CPU80" s="38"/>
      <c r="CPV80" s="38"/>
      <c r="CPW80" s="38"/>
      <c r="CPX80" s="38"/>
      <c r="CPY80" s="38"/>
      <c r="CPZ80" s="38"/>
      <c r="CQA80" s="38"/>
      <c r="CQB80" s="38"/>
      <c r="CQC80" s="38"/>
      <c r="CQD80" s="38"/>
      <c r="CQE80" s="38"/>
      <c r="CQF80" s="38"/>
      <c r="CQG80" s="38"/>
      <c r="CQH80" s="38"/>
      <c r="CQI80" s="38"/>
      <c r="CQJ80" s="38"/>
      <c r="CQK80" s="38"/>
      <c r="CQL80" s="38"/>
      <c r="CQM80" s="38"/>
      <c r="CQN80" s="38"/>
      <c r="CQO80" s="38"/>
      <c r="CQP80" s="38"/>
      <c r="CQQ80" s="38"/>
      <c r="CQR80" s="38"/>
      <c r="CQS80" s="38"/>
      <c r="CQT80" s="38"/>
      <c r="CQU80" s="38"/>
      <c r="CQV80" s="38"/>
      <c r="CQW80" s="38"/>
      <c r="CQX80" s="38"/>
      <c r="CQY80" s="38"/>
      <c r="CQZ80" s="38"/>
      <c r="CRA80" s="38"/>
      <c r="CRB80" s="38"/>
      <c r="CRC80" s="38"/>
      <c r="CRD80" s="38"/>
      <c r="CRE80" s="38"/>
      <c r="CRF80" s="38"/>
      <c r="CRG80" s="38"/>
      <c r="CRH80" s="38"/>
      <c r="CRI80" s="38"/>
      <c r="CRJ80" s="38"/>
      <c r="CRK80" s="38"/>
      <c r="CRL80" s="38"/>
      <c r="CRM80" s="38"/>
      <c r="CRN80" s="38"/>
      <c r="CRO80" s="38"/>
      <c r="CRP80" s="38"/>
      <c r="CRQ80" s="38"/>
      <c r="CRR80" s="38"/>
      <c r="CRS80" s="38"/>
      <c r="CRT80" s="38"/>
      <c r="CRU80" s="38"/>
      <c r="CRV80" s="38"/>
      <c r="CRW80" s="38"/>
      <c r="CRX80" s="38"/>
      <c r="CRY80" s="38"/>
      <c r="CRZ80" s="38"/>
      <c r="CSA80" s="38"/>
      <c r="CSB80" s="38"/>
      <c r="CSC80" s="38"/>
      <c r="CSD80" s="38"/>
      <c r="CSE80" s="38"/>
      <c r="CSF80" s="38"/>
      <c r="CSG80" s="38"/>
      <c r="CSH80" s="38"/>
      <c r="CSI80" s="38"/>
      <c r="CSJ80" s="38"/>
      <c r="CSK80" s="38"/>
      <c r="CSL80" s="38"/>
      <c r="CSM80" s="38"/>
      <c r="CSN80" s="38"/>
      <c r="CSO80" s="38"/>
      <c r="CSP80" s="38"/>
      <c r="CSQ80" s="38"/>
      <c r="CSR80" s="38"/>
      <c r="CSS80" s="38"/>
      <c r="CST80" s="38"/>
      <c r="CSU80" s="38"/>
      <c r="CSV80" s="38"/>
      <c r="CSW80" s="38"/>
      <c r="CSX80" s="38"/>
      <c r="CSY80" s="38"/>
      <c r="CSZ80" s="38"/>
      <c r="CTA80" s="38"/>
      <c r="CTB80" s="38"/>
      <c r="CTC80" s="38"/>
      <c r="CTD80" s="38"/>
      <c r="CTE80" s="38"/>
      <c r="CTF80" s="38"/>
      <c r="CTG80" s="38"/>
      <c r="CTH80" s="38"/>
      <c r="CTI80" s="38"/>
      <c r="CTJ80" s="38"/>
      <c r="CTK80" s="38"/>
      <c r="CTL80" s="38"/>
      <c r="CTM80" s="38"/>
      <c r="CTN80" s="38"/>
      <c r="CTO80" s="38"/>
      <c r="CTP80" s="38"/>
      <c r="CTQ80" s="38"/>
      <c r="CTR80" s="38"/>
      <c r="CTS80" s="38"/>
      <c r="CTT80" s="38"/>
      <c r="CTU80" s="38"/>
      <c r="CTV80" s="38"/>
      <c r="CTW80" s="38"/>
      <c r="CTX80" s="38"/>
      <c r="CTY80" s="38"/>
      <c r="CTZ80" s="38"/>
      <c r="CUA80" s="38"/>
      <c r="CUB80" s="38"/>
      <c r="CUC80" s="38"/>
      <c r="CUD80" s="38"/>
      <c r="CUE80" s="38"/>
      <c r="CUF80" s="38"/>
      <c r="CUG80" s="38"/>
      <c r="CUH80" s="38"/>
      <c r="CUI80" s="38"/>
      <c r="CUJ80" s="38"/>
      <c r="CUK80" s="38"/>
      <c r="CUL80" s="38"/>
      <c r="CUM80" s="38"/>
      <c r="CUN80" s="38"/>
      <c r="CUO80" s="38"/>
      <c r="CUP80" s="38"/>
      <c r="CUQ80" s="38"/>
      <c r="CUR80" s="38"/>
      <c r="CUS80" s="38"/>
      <c r="CUT80" s="38"/>
      <c r="CUU80" s="38"/>
      <c r="CUV80" s="38"/>
      <c r="CUW80" s="38"/>
      <c r="CUX80" s="38"/>
      <c r="CUY80" s="38"/>
      <c r="CUZ80" s="38"/>
      <c r="CVA80" s="38"/>
      <c r="CVB80" s="38"/>
      <c r="CVC80" s="38"/>
      <c r="CVD80" s="38"/>
      <c r="CVE80" s="38"/>
      <c r="CVF80" s="38"/>
      <c r="CVG80" s="38"/>
      <c r="CVH80" s="38"/>
      <c r="CVI80" s="38"/>
      <c r="CVJ80" s="38"/>
      <c r="CVK80" s="38"/>
      <c r="CVL80" s="38"/>
      <c r="CVM80" s="38"/>
      <c r="CVN80" s="38"/>
      <c r="CVO80" s="38"/>
      <c r="CVP80" s="38"/>
      <c r="CVQ80" s="38"/>
      <c r="CVR80" s="38"/>
      <c r="CVS80" s="38"/>
      <c r="CVT80" s="38"/>
      <c r="CVU80" s="38"/>
      <c r="CVV80" s="38"/>
      <c r="CVW80" s="38"/>
      <c r="CVX80" s="38"/>
      <c r="CVY80" s="38"/>
      <c r="CVZ80" s="38"/>
      <c r="CWA80" s="38"/>
      <c r="CWB80" s="38"/>
      <c r="CWC80" s="38"/>
      <c r="CWD80" s="38"/>
      <c r="CWE80" s="38"/>
      <c r="CWF80" s="38"/>
      <c r="CWG80" s="38"/>
      <c r="CWH80" s="38"/>
      <c r="CWI80" s="38"/>
      <c r="CWJ80" s="38"/>
      <c r="CWK80" s="38"/>
      <c r="CWL80" s="38"/>
      <c r="CWM80" s="38"/>
      <c r="CWN80" s="38"/>
      <c r="CWO80" s="38"/>
      <c r="CWP80" s="38"/>
      <c r="CWQ80" s="38"/>
      <c r="CWR80" s="38"/>
      <c r="CWS80" s="38"/>
      <c r="CWT80" s="38"/>
      <c r="CWU80" s="38"/>
      <c r="CWV80" s="38"/>
      <c r="CWW80" s="38"/>
      <c r="CWX80" s="38"/>
      <c r="CWY80" s="38"/>
      <c r="CWZ80" s="38"/>
      <c r="CXA80" s="38"/>
      <c r="CXB80" s="38"/>
      <c r="CXC80" s="38"/>
      <c r="CXD80" s="38"/>
      <c r="CXE80" s="38"/>
      <c r="CXF80" s="38"/>
      <c r="CXG80" s="38"/>
      <c r="CXH80" s="38"/>
      <c r="CXI80" s="38"/>
      <c r="CXJ80" s="38"/>
      <c r="CXK80" s="38"/>
      <c r="CXL80" s="38"/>
      <c r="CXM80" s="38"/>
      <c r="CXN80" s="38"/>
      <c r="CXO80" s="38"/>
      <c r="CXP80" s="38"/>
      <c r="CXQ80" s="38"/>
      <c r="CXR80" s="38"/>
      <c r="CXS80" s="38"/>
      <c r="CXT80" s="38"/>
      <c r="CXU80" s="38"/>
      <c r="CXV80" s="38"/>
      <c r="CXW80" s="38"/>
      <c r="CXX80" s="38"/>
      <c r="CXY80" s="38"/>
      <c r="CXZ80" s="38"/>
      <c r="CYA80" s="38"/>
      <c r="CYB80" s="38"/>
      <c r="CYC80" s="38"/>
      <c r="CYD80" s="38"/>
      <c r="CYE80" s="38"/>
      <c r="CYF80" s="38"/>
      <c r="CYG80" s="38"/>
      <c r="CYH80" s="38"/>
      <c r="CYI80" s="38"/>
      <c r="CYJ80" s="38"/>
      <c r="CYK80" s="38"/>
      <c r="CYL80" s="38"/>
      <c r="CYM80" s="38"/>
      <c r="CYN80" s="38"/>
      <c r="CYO80" s="38"/>
      <c r="CYP80" s="38"/>
      <c r="CYQ80" s="38"/>
      <c r="CYR80" s="38"/>
      <c r="CYS80" s="38"/>
      <c r="CYT80" s="38"/>
      <c r="CYU80" s="38"/>
      <c r="CYV80" s="38"/>
      <c r="CYW80" s="38"/>
      <c r="CYX80" s="38"/>
      <c r="CYY80" s="38"/>
      <c r="CYZ80" s="38"/>
      <c r="CZA80" s="38"/>
      <c r="CZB80" s="38"/>
      <c r="CZC80" s="38"/>
      <c r="CZD80" s="38"/>
      <c r="CZE80" s="38"/>
      <c r="CZF80" s="38"/>
      <c r="CZG80" s="38"/>
      <c r="CZH80" s="38"/>
      <c r="CZI80" s="38"/>
      <c r="CZJ80" s="38"/>
      <c r="CZK80" s="38"/>
      <c r="CZL80" s="38"/>
      <c r="CZM80" s="38"/>
      <c r="CZN80" s="38"/>
      <c r="CZO80" s="38"/>
      <c r="CZP80" s="38"/>
      <c r="CZQ80" s="38"/>
      <c r="CZR80" s="38"/>
      <c r="CZS80" s="38"/>
      <c r="CZT80" s="38"/>
      <c r="CZU80" s="38"/>
      <c r="CZV80" s="38"/>
      <c r="CZW80" s="38"/>
      <c r="CZX80" s="38"/>
      <c r="CZY80" s="38"/>
      <c r="CZZ80" s="38"/>
      <c r="DAA80" s="38"/>
      <c r="DAB80" s="38"/>
      <c r="DAC80" s="38"/>
      <c r="DAD80" s="38"/>
      <c r="DAE80" s="38"/>
      <c r="DAF80" s="38"/>
      <c r="DAG80" s="38"/>
      <c r="DAH80" s="38"/>
      <c r="DAI80" s="38"/>
      <c r="DAJ80" s="38"/>
      <c r="DAK80" s="38"/>
      <c r="DAL80" s="38"/>
      <c r="DAM80" s="38"/>
      <c r="DAN80" s="38"/>
      <c r="DAO80" s="38"/>
      <c r="DAP80" s="38"/>
      <c r="DAQ80" s="38"/>
      <c r="DAR80" s="38"/>
      <c r="DAS80" s="38"/>
      <c r="DAT80" s="38"/>
      <c r="DAU80" s="38"/>
      <c r="DAV80" s="38"/>
      <c r="DAW80" s="38"/>
      <c r="DAX80" s="38"/>
      <c r="DAY80" s="38"/>
      <c r="DAZ80" s="38"/>
      <c r="DBA80" s="38"/>
      <c r="DBB80" s="38"/>
      <c r="DBC80" s="38"/>
      <c r="DBD80" s="38"/>
      <c r="DBE80" s="38"/>
      <c r="DBF80" s="38"/>
      <c r="DBG80" s="38"/>
      <c r="DBH80" s="38"/>
      <c r="DBI80" s="38"/>
      <c r="DBJ80" s="38"/>
      <c r="DBK80" s="38"/>
      <c r="DBL80" s="38"/>
      <c r="DBM80" s="38"/>
      <c r="DBN80" s="38"/>
      <c r="DBO80" s="38"/>
      <c r="DBP80" s="38"/>
      <c r="DBQ80" s="38"/>
      <c r="DBR80" s="38"/>
      <c r="DBS80" s="38"/>
      <c r="DBT80" s="38"/>
      <c r="DBU80" s="38"/>
      <c r="DBV80" s="38"/>
      <c r="DBW80" s="38"/>
      <c r="DBX80" s="38"/>
      <c r="DBY80" s="38"/>
      <c r="DBZ80" s="38"/>
      <c r="DCA80" s="38"/>
      <c r="DCB80" s="38"/>
      <c r="DCC80" s="38"/>
      <c r="DCD80" s="38"/>
      <c r="DCE80" s="38"/>
      <c r="DCF80" s="38"/>
      <c r="DCG80" s="38"/>
      <c r="DCH80" s="38"/>
      <c r="DCI80" s="38"/>
      <c r="DCJ80" s="38"/>
      <c r="DCK80" s="38"/>
      <c r="DCL80" s="38"/>
      <c r="DCM80" s="38"/>
      <c r="DCN80" s="38"/>
      <c r="DCO80" s="38"/>
      <c r="DCP80" s="38"/>
      <c r="DCQ80" s="38"/>
      <c r="DCR80" s="38"/>
      <c r="DCS80" s="38"/>
      <c r="DCT80" s="38"/>
      <c r="DCU80" s="38"/>
      <c r="DCV80" s="38"/>
      <c r="DCW80" s="38"/>
      <c r="DCX80" s="38"/>
      <c r="DCY80" s="38"/>
      <c r="DCZ80" s="38"/>
      <c r="DDA80" s="38"/>
      <c r="DDB80" s="38"/>
      <c r="DDC80" s="38"/>
      <c r="DDD80" s="38"/>
      <c r="DDE80" s="38"/>
      <c r="DDF80" s="38"/>
      <c r="DDG80" s="38"/>
      <c r="DDH80" s="38"/>
      <c r="DDI80" s="38"/>
      <c r="DDJ80" s="38"/>
      <c r="DDK80" s="38"/>
      <c r="DDL80" s="38"/>
      <c r="DDM80" s="38"/>
      <c r="DDN80" s="38"/>
      <c r="DDO80" s="38"/>
      <c r="DDP80" s="38"/>
      <c r="DDQ80" s="38"/>
      <c r="DDR80" s="38"/>
      <c r="DDS80" s="38"/>
      <c r="DDT80" s="38"/>
      <c r="DDU80" s="38"/>
      <c r="DDV80" s="38"/>
      <c r="DDW80" s="38"/>
      <c r="DDX80" s="38"/>
      <c r="DDY80" s="38"/>
      <c r="DDZ80" s="38"/>
      <c r="DEA80" s="38"/>
      <c r="DEB80" s="38"/>
      <c r="DEC80" s="38"/>
      <c r="DED80" s="38"/>
      <c r="DEE80" s="38"/>
      <c r="DEF80" s="38"/>
      <c r="DEG80" s="38"/>
      <c r="DEH80" s="38"/>
      <c r="DEI80" s="38"/>
      <c r="DEJ80" s="38"/>
      <c r="DEK80" s="38"/>
      <c r="DEL80" s="38"/>
      <c r="DEM80" s="38"/>
      <c r="DEN80" s="38"/>
      <c r="DEO80" s="38"/>
      <c r="DEP80" s="38"/>
      <c r="DEQ80" s="38"/>
      <c r="DER80" s="38"/>
      <c r="DES80" s="38"/>
      <c r="DET80" s="38"/>
      <c r="DEU80" s="38"/>
      <c r="DEV80" s="38"/>
      <c r="DEW80" s="38"/>
      <c r="DEX80" s="38"/>
      <c r="DEY80" s="38"/>
      <c r="DEZ80" s="38"/>
      <c r="DFA80" s="38"/>
      <c r="DFB80" s="38"/>
      <c r="DFC80" s="38"/>
      <c r="DFD80" s="38"/>
      <c r="DFE80" s="38"/>
      <c r="DFF80" s="38"/>
      <c r="DFG80" s="38"/>
      <c r="DFH80" s="38"/>
      <c r="DFI80" s="38"/>
      <c r="DFJ80" s="38"/>
      <c r="DFK80" s="38"/>
      <c r="DFL80" s="38"/>
      <c r="DFM80" s="38"/>
      <c r="DFN80" s="38"/>
      <c r="DFO80" s="38"/>
      <c r="DFP80" s="38"/>
      <c r="DFQ80" s="38"/>
      <c r="DFR80" s="38"/>
      <c r="DFS80" s="38"/>
      <c r="DFT80" s="38"/>
      <c r="DFU80" s="38"/>
      <c r="DFV80" s="38"/>
      <c r="DFW80" s="38"/>
      <c r="DFX80" s="38"/>
      <c r="DFY80" s="38"/>
      <c r="DFZ80" s="38"/>
      <c r="DGA80" s="38"/>
      <c r="DGB80" s="38"/>
      <c r="DGC80" s="38"/>
      <c r="DGD80" s="38"/>
      <c r="DGE80" s="38"/>
      <c r="DGF80" s="38"/>
      <c r="DGG80" s="38"/>
      <c r="DGH80" s="38"/>
      <c r="DGI80" s="38"/>
      <c r="DGJ80" s="38"/>
      <c r="DGK80" s="38"/>
      <c r="DGL80" s="38"/>
      <c r="DGM80" s="38"/>
      <c r="DGN80" s="38"/>
      <c r="DGO80" s="38"/>
      <c r="DGP80" s="38"/>
      <c r="DGQ80" s="38"/>
      <c r="DGR80" s="38"/>
      <c r="DGS80" s="38"/>
      <c r="DGT80" s="38"/>
      <c r="DGU80" s="38"/>
      <c r="DGV80" s="38"/>
      <c r="DGW80" s="38"/>
      <c r="DGX80" s="38"/>
      <c r="DGY80" s="38"/>
      <c r="DGZ80" s="38"/>
      <c r="DHA80" s="38"/>
      <c r="DHB80" s="38"/>
      <c r="DHC80" s="38"/>
      <c r="DHD80" s="38"/>
      <c r="DHE80" s="38"/>
      <c r="DHF80" s="38"/>
      <c r="DHG80" s="38"/>
      <c r="DHH80" s="38"/>
      <c r="DHI80" s="38"/>
      <c r="DHJ80" s="38"/>
      <c r="DHK80" s="38"/>
      <c r="DHL80" s="38"/>
      <c r="DHM80" s="38"/>
      <c r="DHN80" s="38"/>
      <c r="DHO80" s="38"/>
      <c r="DHP80" s="38"/>
      <c r="DHQ80" s="38"/>
      <c r="DHR80" s="38"/>
      <c r="DHS80" s="38"/>
      <c r="DHT80" s="38"/>
      <c r="DHU80" s="38"/>
      <c r="DHV80" s="38"/>
      <c r="DHW80" s="38"/>
      <c r="DHX80" s="38"/>
      <c r="DHY80" s="38"/>
      <c r="DHZ80" s="38"/>
      <c r="DIA80" s="38"/>
      <c r="DIB80" s="38"/>
      <c r="DIC80" s="38"/>
      <c r="DID80" s="38"/>
      <c r="DIE80" s="38"/>
      <c r="DIF80" s="38"/>
      <c r="DIG80" s="38"/>
      <c r="DIH80" s="38"/>
      <c r="DII80" s="38"/>
      <c r="DIJ80" s="38"/>
      <c r="DIK80" s="38"/>
      <c r="DIL80" s="38"/>
      <c r="DIM80" s="38"/>
      <c r="DIN80" s="38"/>
      <c r="DIO80" s="38"/>
      <c r="DIP80" s="38"/>
      <c r="DIQ80" s="38"/>
      <c r="DIR80" s="38"/>
      <c r="DIS80" s="38"/>
      <c r="DIT80" s="38"/>
      <c r="DIU80" s="38"/>
      <c r="DIV80" s="38"/>
      <c r="DIW80" s="38"/>
      <c r="DIX80" s="38"/>
      <c r="DIY80" s="38"/>
      <c r="DIZ80" s="38"/>
      <c r="DJA80" s="38"/>
      <c r="DJB80" s="38"/>
      <c r="DJC80" s="38"/>
      <c r="DJD80" s="38"/>
      <c r="DJE80" s="38"/>
      <c r="DJF80" s="38"/>
      <c r="DJG80" s="38"/>
      <c r="DJH80" s="38"/>
      <c r="DJI80" s="38"/>
      <c r="DJJ80" s="38"/>
      <c r="DJK80" s="38"/>
      <c r="DJL80" s="38"/>
      <c r="DJM80" s="38"/>
      <c r="DJN80" s="38"/>
      <c r="DJO80" s="38"/>
      <c r="DJP80" s="38"/>
      <c r="DJQ80" s="38"/>
      <c r="DJR80" s="38"/>
      <c r="DJS80" s="38"/>
      <c r="DJT80" s="38"/>
      <c r="DJU80" s="38"/>
      <c r="DJV80" s="38"/>
      <c r="DJW80" s="38"/>
      <c r="DJX80" s="38"/>
      <c r="DJY80" s="38"/>
      <c r="DJZ80" s="38"/>
      <c r="DKA80" s="38"/>
      <c r="DKB80" s="38"/>
      <c r="DKC80" s="38"/>
      <c r="DKD80" s="38"/>
      <c r="DKE80" s="38"/>
      <c r="DKF80" s="38"/>
      <c r="DKG80" s="38"/>
      <c r="DKH80" s="38"/>
      <c r="DKI80" s="38"/>
      <c r="DKJ80" s="38"/>
      <c r="DKK80" s="38"/>
      <c r="DKL80" s="38"/>
      <c r="DKM80" s="38"/>
      <c r="DKN80" s="38"/>
      <c r="DKO80" s="38"/>
      <c r="DKP80" s="38"/>
      <c r="DKQ80" s="38"/>
      <c r="DKR80" s="38"/>
      <c r="DKS80" s="38"/>
      <c r="DKT80" s="38"/>
      <c r="DKU80" s="38"/>
      <c r="DKV80" s="38"/>
      <c r="DKW80" s="38"/>
      <c r="DKX80" s="38"/>
      <c r="DKY80" s="38"/>
      <c r="DKZ80" s="38"/>
      <c r="DLA80" s="38"/>
      <c r="DLB80" s="38"/>
      <c r="DLC80" s="38"/>
      <c r="DLD80" s="38"/>
      <c r="DLE80" s="38"/>
      <c r="DLF80" s="38"/>
      <c r="DLG80" s="38"/>
      <c r="DLH80" s="38"/>
      <c r="DLI80" s="38"/>
      <c r="DLJ80" s="38"/>
      <c r="DLK80" s="38"/>
      <c r="DLL80" s="38"/>
      <c r="DLM80" s="38"/>
      <c r="DLN80" s="38"/>
      <c r="DLO80" s="38"/>
      <c r="DLP80" s="38"/>
      <c r="DLQ80" s="38"/>
      <c r="DLR80" s="38"/>
      <c r="DLS80" s="38"/>
      <c r="DLT80" s="38"/>
      <c r="DLU80" s="38"/>
      <c r="DLV80" s="38"/>
      <c r="DLW80" s="38"/>
      <c r="DLX80" s="38"/>
      <c r="DLY80" s="38"/>
      <c r="DLZ80" s="38"/>
      <c r="DMA80" s="38"/>
      <c r="DMB80" s="38"/>
      <c r="DMC80" s="38"/>
      <c r="DMD80" s="38"/>
      <c r="DME80" s="38"/>
      <c r="DMF80" s="38"/>
      <c r="DMG80" s="38"/>
      <c r="DMH80" s="38"/>
      <c r="DMI80" s="38"/>
      <c r="DMJ80" s="38"/>
      <c r="DMK80" s="38"/>
      <c r="DML80" s="38"/>
      <c r="DMM80" s="38"/>
      <c r="DMN80" s="38"/>
      <c r="DMO80" s="38"/>
      <c r="DMP80" s="38"/>
      <c r="DMQ80" s="38"/>
      <c r="DMR80" s="38"/>
      <c r="DMS80" s="38"/>
      <c r="DMT80" s="38"/>
      <c r="DMU80" s="38"/>
      <c r="DMV80" s="38"/>
      <c r="DMW80" s="38"/>
      <c r="DMX80" s="38"/>
      <c r="DMY80" s="38"/>
      <c r="DMZ80" s="38"/>
      <c r="DNA80" s="38"/>
      <c r="DNB80" s="38"/>
      <c r="DNC80" s="38"/>
      <c r="DND80" s="38"/>
      <c r="DNE80" s="38"/>
      <c r="DNF80" s="38"/>
      <c r="DNG80" s="38"/>
      <c r="DNH80" s="38"/>
      <c r="DNI80" s="38"/>
      <c r="DNJ80" s="38"/>
      <c r="DNK80" s="38"/>
      <c r="DNL80" s="38"/>
      <c r="DNM80" s="38"/>
      <c r="DNN80" s="38"/>
      <c r="DNO80" s="38"/>
      <c r="DNP80" s="38"/>
      <c r="DNQ80" s="38"/>
      <c r="DNR80" s="38"/>
      <c r="DNS80" s="38"/>
      <c r="DNT80" s="38"/>
      <c r="DNU80" s="38"/>
      <c r="DNV80" s="38"/>
      <c r="DNW80" s="38"/>
      <c r="DNX80" s="38"/>
      <c r="DNY80" s="38"/>
      <c r="DNZ80" s="38"/>
      <c r="DOA80" s="38"/>
      <c r="DOB80" s="38"/>
      <c r="DOC80" s="38"/>
      <c r="DOD80" s="38"/>
      <c r="DOE80" s="38"/>
      <c r="DOF80" s="38"/>
      <c r="DOG80" s="38"/>
      <c r="DOH80" s="38"/>
      <c r="DOI80" s="38"/>
      <c r="DOJ80" s="38"/>
      <c r="DOK80" s="38"/>
      <c r="DOL80" s="38"/>
      <c r="DOM80" s="38"/>
      <c r="DON80" s="38"/>
      <c r="DOO80" s="38"/>
      <c r="DOP80" s="38"/>
      <c r="DOQ80" s="38"/>
      <c r="DOR80" s="38"/>
      <c r="DOS80" s="38"/>
      <c r="DOT80" s="38"/>
      <c r="DOU80" s="38"/>
      <c r="DOV80" s="38"/>
      <c r="DOW80" s="38"/>
      <c r="DOX80" s="38"/>
      <c r="DOY80" s="38"/>
      <c r="DOZ80" s="38"/>
      <c r="DPA80" s="38"/>
      <c r="DPB80" s="38"/>
      <c r="DPC80" s="38"/>
      <c r="DPD80" s="38"/>
      <c r="DPE80" s="38"/>
      <c r="DPF80" s="38"/>
      <c r="DPG80" s="38"/>
      <c r="DPH80" s="38"/>
      <c r="DPI80" s="38"/>
      <c r="DPJ80" s="38"/>
      <c r="DPK80" s="38"/>
      <c r="DPL80" s="38"/>
      <c r="DPM80" s="38"/>
      <c r="DPN80" s="38"/>
      <c r="DPO80" s="38"/>
      <c r="DPP80" s="38"/>
      <c r="DPQ80" s="38"/>
      <c r="DPR80" s="38"/>
      <c r="DPS80" s="38"/>
      <c r="DPT80" s="38"/>
      <c r="DPU80" s="38"/>
      <c r="DPV80" s="38"/>
      <c r="DPW80" s="38"/>
      <c r="DPX80" s="38"/>
      <c r="DPY80" s="38"/>
      <c r="DPZ80" s="38"/>
      <c r="DQA80" s="38"/>
      <c r="DQB80" s="38"/>
      <c r="DQC80" s="38"/>
      <c r="DQD80" s="38"/>
      <c r="DQE80" s="38"/>
      <c r="DQF80" s="38"/>
      <c r="DQG80" s="38"/>
      <c r="DQH80" s="38"/>
      <c r="DQI80" s="38"/>
      <c r="DQJ80" s="38"/>
      <c r="DQK80" s="38"/>
      <c r="DQL80" s="38"/>
      <c r="DQM80" s="38"/>
      <c r="DQN80" s="38"/>
      <c r="DQO80" s="38"/>
      <c r="DQP80" s="38"/>
      <c r="DQQ80" s="38"/>
      <c r="DQR80" s="38"/>
      <c r="DQS80" s="38"/>
      <c r="DQT80" s="38"/>
      <c r="DQU80" s="38"/>
      <c r="DQV80" s="38"/>
      <c r="DQW80" s="38"/>
      <c r="DQX80" s="38"/>
      <c r="DQY80" s="38"/>
      <c r="DQZ80" s="38"/>
      <c r="DRA80" s="38"/>
      <c r="DRB80" s="38"/>
      <c r="DRC80" s="38"/>
      <c r="DRD80" s="38"/>
      <c r="DRE80" s="38"/>
      <c r="DRF80" s="38"/>
      <c r="DRG80" s="38"/>
      <c r="DRH80" s="38"/>
      <c r="DRI80" s="38"/>
      <c r="DRJ80" s="38"/>
      <c r="DRK80" s="38"/>
      <c r="DRL80" s="38"/>
      <c r="DRM80" s="38"/>
      <c r="DRN80" s="38"/>
      <c r="DRO80" s="38"/>
      <c r="DRP80" s="38"/>
      <c r="DRQ80" s="38"/>
      <c r="DRR80" s="38"/>
      <c r="DRS80" s="38"/>
      <c r="DRT80" s="38"/>
      <c r="DRU80" s="38"/>
      <c r="DRV80" s="38"/>
      <c r="DRW80" s="38"/>
      <c r="DRX80" s="38"/>
      <c r="DRY80" s="38"/>
      <c r="DRZ80" s="38"/>
      <c r="DSA80" s="38"/>
      <c r="DSB80" s="38"/>
      <c r="DSC80" s="38"/>
      <c r="DSD80" s="38"/>
      <c r="DSE80" s="38"/>
      <c r="DSF80" s="38"/>
      <c r="DSG80" s="38"/>
      <c r="DSH80" s="38"/>
      <c r="DSI80" s="38"/>
      <c r="DSJ80" s="38"/>
      <c r="DSK80" s="38"/>
      <c r="DSL80" s="38"/>
      <c r="DSM80" s="38"/>
      <c r="DSN80" s="38"/>
      <c r="DSO80" s="38"/>
      <c r="DSP80" s="38"/>
      <c r="DSQ80" s="38"/>
      <c r="DSR80" s="38"/>
      <c r="DSS80" s="38"/>
      <c r="DST80" s="38"/>
      <c r="DSU80" s="38"/>
      <c r="DSV80" s="38"/>
      <c r="DSW80" s="38"/>
      <c r="DSX80" s="38"/>
      <c r="DSY80" s="38"/>
      <c r="DSZ80" s="38"/>
      <c r="DTA80" s="38"/>
      <c r="DTB80" s="38"/>
      <c r="DTC80" s="38"/>
      <c r="DTD80" s="38"/>
      <c r="DTE80" s="38"/>
      <c r="DTF80" s="38"/>
      <c r="DTG80" s="38"/>
      <c r="DTH80" s="38"/>
      <c r="DTI80" s="38"/>
      <c r="DTJ80" s="38"/>
      <c r="DTK80" s="38"/>
      <c r="DTL80" s="38"/>
      <c r="DTM80" s="38"/>
      <c r="DTN80" s="38"/>
      <c r="DTO80" s="38"/>
      <c r="DTP80" s="38"/>
      <c r="DTQ80" s="38"/>
      <c r="DTR80" s="38"/>
      <c r="DTS80" s="38"/>
      <c r="DTT80" s="38"/>
      <c r="DTU80" s="38"/>
      <c r="DTV80" s="38"/>
      <c r="DTW80" s="38"/>
      <c r="DTX80" s="38"/>
      <c r="DTY80" s="38"/>
      <c r="DTZ80" s="38"/>
      <c r="DUA80" s="38"/>
      <c r="DUB80" s="38"/>
      <c r="DUC80" s="38"/>
      <c r="DUD80" s="38"/>
      <c r="DUE80" s="38"/>
      <c r="DUF80" s="38"/>
      <c r="DUG80" s="38"/>
      <c r="DUH80" s="38"/>
      <c r="DUI80" s="38"/>
      <c r="DUJ80" s="38"/>
      <c r="DUK80" s="38"/>
      <c r="DUL80" s="38"/>
      <c r="DUM80" s="38"/>
      <c r="DUN80" s="38"/>
      <c r="DUO80" s="38"/>
      <c r="DUP80" s="38"/>
      <c r="DUQ80" s="38"/>
      <c r="DUR80" s="38"/>
      <c r="DUS80" s="38"/>
      <c r="DUT80" s="38"/>
      <c r="DUU80" s="38"/>
      <c r="DUV80" s="38"/>
      <c r="DUW80" s="38"/>
      <c r="DUX80" s="38"/>
      <c r="DUY80" s="38"/>
      <c r="DUZ80" s="38"/>
      <c r="DVA80" s="38"/>
      <c r="DVB80" s="38"/>
      <c r="DVC80" s="38"/>
      <c r="DVD80" s="38"/>
      <c r="DVE80" s="38"/>
      <c r="DVF80" s="38"/>
      <c r="DVG80" s="38"/>
      <c r="DVH80" s="38"/>
      <c r="DVI80" s="38"/>
      <c r="DVJ80" s="38"/>
      <c r="DVK80" s="38"/>
      <c r="DVL80" s="38"/>
      <c r="DVM80" s="38"/>
      <c r="DVN80" s="38"/>
      <c r="DVO80" s="38"/>
      <c r="DVP80" s="38"/>
      <c r="DVQ80" s="38"/>
      <c r="DVR80" s="38"/>
      <c r="DVS80" s="38"/>
      <c r="DVT80" s="38"/>
      <c r="DVU80" s="38"/>
      <c r="DVV80" s="38"/>
      <c r="DVW80" s="38"/>
      <c r="DVX80" s="38"/>
      <c r="DVY80" s="38"/>
      <c r="DVZ80" s="38"/>
      <c r="DWA80" s="38"/>
      <c r="DWB80" s="38"/>
      <c r="DWC80" s="38"/>
      <c r="DWD80" s="38"/>
      <c r="DWE80" s="38"/>
      <c r="DWF80" s="38"/>
      <c r="DWG80" s="38"/>
      <c r="DWH80" s="38"/>
      <c r="DWI80" s="38"/>
      <c r="DWJ80" s="38"/>
      <c r="DWK80" s="38"/>
      <c r="DWL80" s="38"/>
      <c r="DWM80" s="38"/>
      <c r="DWN80" s="38"/>
      <c r="DWO80" s="38"/>
      <c r="DWP80" s="38"/>
      <c r="DWQ80" s="38"/>
      <c r="DWR80" s="38"/>
      <c r="DWS80" s="38"/>
      <c r="DWT80" s="38"/>
      <c r="DWU80" s="38"/>
      <c r="DWV80" s="38"/>
      <c r="DWW80" s="38"/>
      <c r="DWX80" s="38"/>
      <c r="DWY80" s="38"/>
      <c r="DWZ80" s="38"/>
      <c r="DXA80" s="38"/>
      <c r="DXB80" s="38"/>
      <c r="DXC80" s="38"/>
      <c r="DXD80" s="38"/>
      <c r="DXE80" s="38"/>
      <c r="DXF80" s="38"/>
      <c r="DXG80" s="38"/>
      <c r="DXH80" s="38"/>
      <c r="DXI80" s="38"/>
      <c r="DXJ80" s="38"/>
      <c r="DXK80" s="38"/>
      <c r="DXL80" s="38"/>
      <c r="DXM80" s="38"/>
      <c r="DXN80" s="38"/>
      <c r="DXO80" s="38"/>
      <c r="DXP80" s="38"/>
      <c r="DXQ80" s="38"/>
      <c r="DXR80" s="38"/>
      <c r="DXS80" s="38"/>
      <c r="DXT80" s="38"/>
      <c r="DXU80" s="38"/>
      <c r="DXV80" s="38"/>
      <c r="DXW80" s="38"/>
      <c r="DXX80" s="38"/>
      <c r="DXY80" s="38"/>
      <c r="DXZ80" s="38"/>
      <c r="DYA80" s="38"/>
      <c r="DYB80" s="38"/>
      <c r="DYC80" s="38"/>
      <c r="DYD80" s="38"/>
      <c r="DYE80" s="38"/>
      <c r="DYF80" s="38"/>
      <c r="DYG80" s="38"/>
      <c r="DYH80" s="38"/>
      <c r="DYI80" s="38"/>
      <c r="DYJ80" s="38"/>
      <c r="DYK80" s="38"/>
      <c r="DYL80" s="38"/>
      <c r="DYM80" s="38"/>
      <c r="DYN80" s="38"/>
      <c r="DYO80" s="38"/>
      <c r="DYP80" s="38"/>
      <c r="DYQ80" s="38"/>
      <c r="DYR80" s="38"/>
      <c r="DYS80" s="38"/>
      <c r="DYT80" s="38"/>
      <c r="DYU80" s="38"/>
      <c r="DYV80" s="38"/>
      <c r="DYW80" s="38"/>
      <c r="DYX80" s="38"/>
      <c r="DYY80" s="38"/>
      <c r="DYZ80" s="38"/>
      <c r="DZA80" s="38"/>
      <c r="DZB80" s="38"/>
      <c r="DZC80" s="38"/>
      <c r="DZD80" s="38"/>
      <c r="DZE80" s="38"/>
      <c r="DZF80" s="38"/>
      <c r="DZG80" s="38"/>
      <c r="DZH80" s="38"/>
      <c r="DZI80" s="38"/>
      <c r="DZJ80" s="38"/>
      <c r="DZK80" s="38"/>
      <c r="DZL80" s="38"/>
      <c r="DZM80" s="38"/>
      <c r="DZN80" s="38"/>
      <c r="DZO80" s="38"/>
      <c r="DZP80" s="38"/>
      <c r="DZQ80" s="38"/>
      <c r="DZR80" s="38"/>
      <c r="DZS80" s="38"/>
      <c r="DZT80" s="38"/>
      <c r="DZU80" s="38"/>
      <c r="DZV80" s="38"/>
      <c r="DZW80" s="38"/>
      <c r="DZX80" s="38"/>
      <c r="DZY80" s="38"/>
      <c r="DZZ80" s="38"/>
      <c r="EAA80" s="38"/>
      <c r="EAB80" s="38"/>
      <c r="EAC80" s="38"/>
      <c r="EAD80" s="38"/>
      <c r="EAE80" s="38"/>
      <c r="EAF80" s="38"/>
      <c r="EAG80" s="38"/>
      <c r="EAH80" s="38"/>
      <c r="EAI80" s="38"/>
      <c r="EAJ80" s="38"/>
      <c r="EAK80" s="38"/>
      <c r="EAL80" s="38"/>
      <c r="EAM80" s="38"/>
      <c r="EAN80" s="38"/>
      <c r="EAO80" s="38"/>
      <c r="EAP80" s="38"/>
      <c r="EAQ80" s="38"/>
      <c r="EAR80" s="38"/>
      <c r="EAS80" s="38"/>
      <c r="EAT80" s="38"/>
      <c r="EAU80" s="38"/>
      <c r="EAV80" s="38"/>
      <c r="EAW80" s="38"/>
      <c r="EAX80" s="38"/>
      <c r="EAY80" s="38"/>
      <c r="EAZ80" s="38"/>
      <c r="EBA80" s="38"/>
      <c r="EBB80" s="38"/>
      <c r="EBC80" s="38"/>
      <c r="EBD80" s="38"/>
      <c r="EBE80" s="38"/>
      <c r="EBF80" s="38"/>
      <c r="EBG80" s="38"/>
      <c r="EBH80" s="38"/>
      <c r="EBI80" s="38"/>
      <c r="EBJ80" s="38"/>
      <c r="EBK80" s="38"/>
      <c r="EBL80" s="38"/>
      <c r="EBM80" s="38"/>
      <c r="EBN80" s="38"/>
      <c r="EBO80" s="38"/>
      <c r="EBP80" s="38"/>
      <c r="EBQ80" s="38"/>
      <c r="EBR80" s="38"/>
      <c r="EBS80" s="38"/>
      <c r="EBT80" s="38"/>
      <c r="EBU80" s="38"/>
      <c r="EBV80" s="38"/>
      <c r="EBW80" s="38"/>
      <c r="EBX80" s="38"/>
      <c r="EBY80" s="38"/>
      <c r="EBZ80" s="38"/>
      <c r="ECA80" s="38"/>
      <c r="ECB80" s="38"/>
      <c r="ECC80" s="38"/>
      <c r="ECD80" s="38"/>
      <c r="ECE80" s="38"/>
      <c r="ECF80" s="38"/>
      <c r="ECG80" s="38"/>
      <c r="ECH80" s="38"/>
      <c r="ECI80" s="38"/>
      <c r="ECJ80" s="38"/>
      <c r="ECK80" s="38"/>
      <c r="ECL80" s="38"/>
      <c r="ECM80" s="38"/>
      <c r="ECN80" s="38"/>
      <c r="ECO80" s="38"/>
      <c r="ECP80" s="38"/>
      <c r="ECQ80" s="38"/>
      <c r="ECR80" s="38"/>
      <c r="ECS80" s="38"/>
      <c r="ECT80" s="38"/>
      <c r="ECU80" s="38"/>
      <c r="ECV80" s="38"/>
      <c r="ECW80" s="38"/>
      <c r="ECX80" s="38"/>
      <c r="ECY80" s="38"/>
      <c r="ECZ80" s="38"/>
      <c r="EDA80" s="38"/>
      <c r="EDB80" s="38"/>
      <c r="EDC80" s="38"/>
      <c r="EDD80" s="38"/>
      <c r="EDE80" s="38"/>
      <c r="EDF80" s="38"/>
      <c r="EDG80" s="38"/>
      <c r="EDH80" s="38"/>
      <c r="EDI80" s="38"/>
      <c r="EDJ80" s="38"/>
      <c r="EDK80" s="38"/>
      <c r="EDL80" s="38"/>
      <c r="EDM80" s="38"/>
      <c r="EDN80" s="38"/>
      <c r="EDO80" s="38"/>
      <c r="EDP80" s="38"/>
      <c r="EDQ80" s="38"/>
      <c r="EDR80" s="38"/>
      <c r="EDS80" s="38"/>
      <c r="EDT80" s="38"/>
      <c r="EDU80" s="38"/>
      <c r="EDV80" s="38"/>
      <c r="EDW80" s="38"/>
      <c r="EDX80" s="38"/>
      <c r="EDY80" s="38"/>
      <c r="EDZ80" s="38"/>
      <c r="EEA80" s="38"/>
      <c r="EEB80" s="38"/>
      <c r="EEC80" s="38"/>
      <c r="EED80" s="38"/>
      <c r="EEE80" s="38"/>
      <c r="EEF80" s="38"/>
      <c r="EEG80" s="38"/>
      <c r="EEH80" s="38"/>
      <c r="EEI80" s="38"/>
      <c r="EEJ80" s="38"/>
      <c r="EEK80" s="38"/>
      <c r="EEL80" s="38"/>
      <c r="EEM80" s="38"/>
      <c r="EEN80" s="38"/>
      <c r="EEO80" s="38"/>
      <c r="EEP80" s="38"/>
      <c r="EEQ80" s="38"/>
      <c r="EER80" s="38"/>
      <c r="EES80" s="38"/>
      <c r="EET80" s="38"/>
      <c r="EEU80" s="38"/>
      <c r="EEV80" s="38"/>
      <c r="EEW80" s="38"/>
      <c r="EEX80" s="38"/>
      <c r="EEY80" s="38"/>
      <c r="EEZ80" s="38"/>
      <c r="EFA80" s="38"/>
      <c r="EFB80" s="38"/>
      <c r="EFC80" s="38"/>
      <c r="EFD80" s="38"/>
      <c r="EFE80" s="38"/>
      <c r="EFF80" s="38"/>
      <c r="EFG80" s="38"/>
      <c r="EFH80" s="38"/>
      <c r="EFI80" s="38"/>
      <c r="EFJ80" s="38"/>
      <c r="EFK80" s="38"/>
      <c r="EFL80" s="38"/>
      <c r="EFM80" s="38"/>
      <c r="EFN80" s="38"/>
      <c r="EFO80" s="38"/>
      <c r="EFP80" s="38"/>
      <c r="EFQ80" s="38"/>
      <c r="EFR80" s="38"/>
      <c r="EFS80" s="38"/>
      <c r="EFT80" s="38"/>
      <c r="EFU80" s="38"/>
      <c r="EFV80" s="38"/>
      <c r="EFW80" s="38"/>
      <c r="EFX80" s="38"/>
      <c r="EFY80" s="38"/>
      <c r="EFZ80" s="38"/>
      <c r="EGA80" s="38"/>
      <c r="EGB80" s="38"/>
      <c r="EGC80" s="38"/>
      <c r="EGD80" s="38"/>
      <c r="EGE80" s="38"/>
      <c r="EGF80" s="38"/>
      <c r="EGG80" s="38"/>
      <c r="EGH80" s="38"/>
      <c r="EGI80" s="38"/>
      <c r="EGJ80" s="38"/>
      <c r="EGK80" s="38"/>
      <c r="EGL80" s="38"/>
      <c r="EGM80" s="38"/>
      <c r="EGN80" s="38"/>
      <c r="EGO80" s="38"/>
      <c r="EGP80" s="38"/>
      <c r="EGQ80" s="38"/>
      <c r="EGR80" s="38"/>
      <c r="EGS80" s="38"/>
      <c r="EGT80" s="38"/>
      <c r="EGU80" s="38"/>
      <c r="EGV80" s="38"/>
      <c r="EGW80" s="38"/>
      <c r="EGX80" s="38"/>
      <c r="EGY80" s="38"/>
      <c r="EGZ80" s="38"/>
      <c r="EHA80" s="38"/>
      <c r="EHB80" s="38"/>
      <c r="EHC80" s="38"/>
      <c r="EHD80" s="38"/>
      <c r="EHE80" s="38"/>
      <c r="EHF80" s="38"/>
      <c r="EHG80" s="38"/>
      <c r="EHH80" s="38"/>
      <c r="EHI80" s="38"/>
      <c r="EHJ80" s="38"/>
      <c r="EHK80" s="38"/>
      <c r="EHL80" s="38"/>
      <c r="EHM80" s="38"/>
      <c r="EHN80" s="38"/>
      <c r="EHO80" s="38"/>
      <c r="EHP80" s="38"/>
      <c r="EHQ80" s="38"/>
      <c r="EHR80" s="38"/>
      <c r="EHS80" s="38"/>
      <c r="EHT80" s="38"/>
      <c r="EHU80" s="38"/>
      <c r="EHV80" s="38"/>
      <c r="EHW80" s="38"/>
      <c r="EHX80" s="38"/>
      <c r="EHY80" s="38"/>
      <c r="EHZ80" s="38"/>
      <c r="EIA80" s="38"/>
      <c r="EIB80" s="38"/>
      <c r="EIC80" s="38"/>
      <c r="EID80" s="38"/>
      <c r="EIE80" s="38"/>
      <c r="EIF80" s="38"/>
      <c r="EIG80" s="38"/>
      <c r="EIH80" s="38"/>
      <c r="EII80" s="38"/>
      <c r="EIJ80" s="38"/>
      <c r="EIK80" s="38"/>
      <c r="EIL80" s="38"/>
      <c r="EIM80" s="38"/>
      <c r="EIN80" s="38"/>
      <c r="EIO80" s="38"/>
      <c r="EIP80" s="38"/>
      <c r="EIQ80" s="38"/>
      <c r="EIR80" s="38"/>
      <c r="EIS80" s="38"/>
      <c r="EIT80" s="38"/>
      <c r="EIU80" s="38"/>
      <c r="EIV80" s="38"/>
      <c r="EIW80" s="38"/>
      <c r="EIX80" s="38"/>
      <c r="EIY80" s="38"/>
      <c r="EIZ80" s="38"/>
      <c r="EJA80" s="38"/>
      <c r="EJB80" s="38"/>
      <c r="EJC80" s="38"/>
      <c r="EJD80" s="38"/>
      <c r="EJE80" s="38"/>
      <c r="EJF80" s="38"/>
      <c r="EJG80" s="38"/>
      <c r="EJH80" s="38"/>
      <c r="EJI80" s="38"/>
      <c r="EJJ80" s="38"/>
      <c r="EJK80" s="38"/>
      <c r="EJL80" s="38"/>
      <c r="EJM80" s="38"/>
      <c r="EJN80" s="38"/>
      <c r="EJO80" s="38"/>
      <c r="EJP80" s="38"/>
      <c r="EJQ80" s="38"/>
      <c r="EJR80" s="38"/>
      <c r="EJS80" s="38"/>
      <c r="EJT80" s="38"/>
      <c r="EJU80" s="38"/>
      <c r="EJV80" s="38"/>
      <c r="EJW80" s="38"/>
      <c r="EJX80" s="38"/>
      <c r="EJY80" s="38"/>
      <c r="EJZ80" s="38"/>
      <c r="EKA80" s="38"/>
      <c r="EKB80" s="38"/>
      <c r="EKC80" s="38"/>
      <c r="EKD80" s="38"/>
      <c r="EKE80" s="38"/>
      <c r="EKF80" s="38"/>
      <c r="EKG80" s="38"/>
      <c r="EKH80" s="38"/>
      <c r="EKI80" s="38"/>
      <c r="EKJ80" s="38"/>
      <c r="EKK80" s="38"/>
      <c r="EKL80" s="38"/>
      <c r="EKM80" s="38"/>
      <c r="EKN80" s="38"/>
      <c r="EKO80" s="38"/>
      <c r="EKP80" s="38"/>
      <c r="EKQ80" s="38"/>
      <c r="EKR80" s="38"/>
      <c r="EKS80" s="38"/>
      <c r="EKT80" s="38"/>
      <c r="EKU80" s="38"/>
      <c r="EKV80" s="38"/>
      <c r="EKW80" s="38"/>
      <c r="EKX80" s="38"/>
      <c r="EKY80" s="38"/>
      <c r="EKZ80" s="38"/>
      <c r="ELA80" s="38"/>
      <c r="ELB80" s="38"/>
      <c r="ELC80" s="38"/>
      <c r="ELD80" s="38"/>
      <c r="ELE80" s="38"/>
      <c r="ELF80" s="38"/>
      <c r="ELG80" s="38"/>
      <c r="ELH80" s="38"/>
      <c r="ELI80" s="38"/>
      <c r="ELJ80" s="38"/>
      <c r="ELK80" s="38"/>
      <c r="ELL80" s="38"/>
      <c r="ELM80" s="38"/>
      <c r="ELN80" s="38"/>
      <c r="ELO80" s="38"/>
      <c r="ELP80" s="38"/>
      <c r="ELQ80" s="38"/>
      <c r="ELR80" s="38"/>
      <c r="ELS80" s="38"/>
      <c r="ELT80" s="38"/>
      <c r="ELU80" s="38"/>
      <c r="ELV80" s="38"/>
      <c r="ELW80" s="38"/>
      <c r="ELX80" s="38"/>
      <c r="ELY80" s="38"/>
      <c r="ELZ80" s="38"/>
      <c r="EMA80" s="38"/>
      <c r="EMB80" s="38"/>
      <c r="EMC80" s="38"/>
      <c r="EMD80" s="38"/>
      <c r="EME80" s="38"/>
      <c r="EMF80" s="38"/>
      <c r="EMG80" s="38"/>
      <c r="EMH80" s="38"/>
      <c r="EMI80" s="38"/>
      <c r="EMJ80" s="38"/>
      <c r="EMK80" s="38"/>
      <c r="EML80" s="38"/>
      <c r="EMM80" s="38"/>
      <c r="EMN80" s="38"/>
      <c r="EMO80" s="38"/>
      <c r="EMP80" s="38"/>
      <c r="EMQ80" s="38"/>
      <c r="EMR80" s="38"/>
      <c r="EMS80" s="38"/>
      <c r="EMT80" s="38"/>
      <c r="EMU80" s="38"/>
      <c r="EMV80" s="38"/>
      <c r="EMW80" s="38"/>
      <c r="EMX80" s="38"/>
      <c r="EMY80" s="38"/>
      <c r="EMZ80" s="38"/>
      <c r="ENA80" s="38"/>
      <c r="ENB80" s="38"/>
      <c r="ENC80" s="38"/>
      <c r="END80" s="38"/>
      <c r="ENE80" s="38"/>
      <c r="ENF80" s="38"/>
      <c r="ENG80" s="38"/>
      <c r="ENH80" s="38"/>
      <c r="ENI80" s="38"/>
      <c r="ENJ80" s="38"/>
      <c r="ENK80" s="38"/>
      <c r="ENL80" s="38"/>
      <c r="ENM80" s="38"/>
      <c r="ENN80" s="38"/>
      <c r="ENO80" s="38"/>
      <c r="ENP80" s="38"/>
      <c r="ENQ80" s="38"/>
      <c r="ENR80" s="38"/>
      <c r="ENS80" s="38"/>
      <c r="ENT80" s="38"/>
      <c r="ENU80" s="38"/>
      <c r="ENV80" s="38"/>
      <c r="ENW80" s="38"/>
      <c r="ENX80" s="38"/>
      <c r="ENY80" s="38"/>
      <c r="ENZ80" s="38"/>
      <c r="EOA80" s="38"/>
      <c r="EOB80" s="38"/>
      <c r="EOC80" s="38"/>
      <c r="EOD80" s="38"/>
      <c r="EOE80" s="38"/>
      <c r="EOF80" s="38"/>
      <c r="EOG80" s="38"/>
      <c r="EOH80" s="38"/>
      <c r="EOI80" s="38"/>
      <c r="EOJ80" s="38"/>
      <c r="EOK80" s="38"/>
      <c r="EOL80" s="38"/>
      <c r="EOM80" s="38"/>
      <c r="EON80" s="38"/>
      <c r="EOO80" s="38"/>
      <c r="EOP80" s="38"/>
      <c r="EOQ80" s="38"/>
      <c r="EOR80" s="38"/>
      <c r="EOS80" s="38"/>
      <c r="EOT80" s="38"/>
      <c r="EOU80" s="38"/>
      <c r="EOV80" s="38"/>
      <c r="EOW80" s="38"/>
      <c r="EOX80" s="38"/>
      <c r="EOY80" s="38"/>
      <c r="EOZ80" s="38"/>
      <c r="EPA80" s="38"/>
      <c r="EPB80" s="38"/>
      <c r="EPC80" s="38"/>
      <c r="EPD80" s="38"/>
      <c r="EPE80" s="38"/>
      <c r="EPF80" s="38"/>
      <c r="EPG80" s="38"/>
      <c r="EPH80" s="38"/>
      <c r="EPI80" s="38"/>
      <c r="EPJ80" s="38"/>
      <c r="EPK80" s="38"/>
      <c r="EPL80" s="38"/>
      <c r="EPM80" s="38"/>
      <c r="EPN80" s="38"/>
      <c r="EPO80" s="38"/>
      <c r="EPP80" s="38"/>
      <c r="EPQ80" s="38"/>
      <c r="EPR80" s="38"/>
      <c r="EPS80" s="38"/>
      <c r="EPT80" s="38"/>
      <c r="EPU80" s="38"/>
      <c r="EPV80" s="38"/>
      <c r="EPW80" s="38"/>
      <c r="EPX80" s="38"/>
      <c r="EPY80" s="38"/>
      <c r="EPZ80" s="38"/>
      <c r="EQA80" s="38"/>
      <c r="EQB80" s="38"/>
      <c r="EQC80" s="38"/>
      <c r="EQD80" s="38"/>
      <c r="EQE80" s="38"/>
      <c r="EQF80" s="38"/>
      <c r="EQG80" s="38"/>
      <c r="EQH80" s="38"/>
      <c r="EQI80" s="38"/>
      <c r="EQJ80" s="38"/>
      <c r="EQK80" s="38"/>
      <c r="EQL80" s="38"/>
      <c r="EQM80" s="38"/>
      <c r="EQN80" s="38"/>
      <c r="EQO80" s="38"/>
      <c r="EQP80" s="38"/>
      <c r="EQQ80" s="38"/>
      <c r="EQR80" s="38"/>
      <c r="EQS80" s="38"/>
      <c r="EQT80" s="38"/>
      <c r="EQU80" s="38"/>
      <c r="EQV80" s="38"/>
      <c r="EQW80" s="38"/>
      <c r="EQX80" s="38"/>
      <c r="EQY80" s="38"/>
      <c r="EQZ80" s="38"/>
      <c r="ERA80" s="38"/>
      <c r="ERB80" s="38"/>
      <c r="ERC80" s="38"/>
      <c r="ERD80" s="38"/>
      <c r="ERE80" s="38"/>
      <c r="ERF80" s="38"/>
      <c r="ERG80" s="38"/>
      <c r="ERH80" s="38"/>
      <c r="ERI80" s="38"/>
      <c r="ERJ80" s="38"/>
      <c r="ERK80" s="38"/>
      <c r="ERL80" s="38"/>
      <c r="ERM80" s="38"/>
      <c r="ERN80" s="38"/>
      <c r="ERO80" s="38"/>
      <c r="ERP80" s="38"/>
      <c r="ERQ80" s="38"/>
      <c r="ERR80" s="38"/>
      <c r="ERS80" s="38"/>
      <c r="ERT80" s="38"/>
      <c r="ERU80" s="38"/>
      <c r="ERV80" s="38"/>
      <c r="ERW80" s="38"/>
      <c r="ERX80" s="38"/>
      <c r="ERY80" s="38"/>
      <c r="ERZ80" s="38"/>
      <c r="ESA80" s="38"/>
      <c r="ESB80" s="38"/>
      <c r="ESC80" s="38"/>
      <c r="ESD80" s="38"/>
      <c r="ESE80" s="38"/>
      <c r="ESF80" s="38"/>
      <c r="ESG80" s="38"/>
      <c r="ESH80" s="38"/>
      <c r="ESI80" s="38"/>
      <c r="ESJ80" s="38"/>
      <c r="ESK80" s="38"/>
      <c r="ESL80" s="38"/>
      <c r="ESM80" s="38"/>
      <c r="ESN80" s="38"/>
      <c r="ESO80" s="38"/>
      <c r="ESP80" s="38"/>
      <c r="ESQ80" s="38"/>
      <c r="ESR80" s="38"/>
      <c r="ESS80" s="38"/>
      <c r="EST80" s="38"/>
      <c r="ESU80" s="38"/>
      <c r="ESV80" s="38"/>
      <c r="ESW80" s="38"/>
      <c r="ESX80" s="38"/>
      <c r="ESY80" s="38"/>
      <c r="ESZ80" s="38"/>
      <c r="ETA80" s="38"/>
      <c r="ETB80" s="38"/>
      <c r="ETC80" s="38"/>
      <c r="ETD80" s="38"/>
      <c r="ETE80" s="38"/>
      <c r="ETF80" s="38"/>
      <c r="ETG80" s="38"/>
      <c r="ETH80" s="38"/>
      <c r="ETI80" s="38"/>
      <c r="ETJ80" s="38"/>
      <c r="ETK80" s="38"/>
      <c r="ETL80" s="38"/>
      <c r="ETM80" s="38"/>
      <c r="ETN80" s="38"/>
      <c r="ETO80" s="38"/>
      <c r="ETP80" s="38"/>
      <c r="ETQ80" s="38"/>
      <c r="ETR80" s="38"/>
      <c r="ETS80" s="38"/>
      <c r="ETT80" s="38"/>
      <c r="ETU80" s="38"/>
      <c r="ETV80" s="38"/>
      <c r="ETW80" s="38"/>
      <c r="ETX80" s="38"/>
      <c r="ETY80" s="38"/>
      <c r="ETZ80" s="38"/>
      <c r="EUA80" s="38"/>
      <c r="EUB80" s="38"/>
      <c r="EUC80" s="38"/>
      <c r="EUD80" s="38"/>
      <c r="EUE80" s="38"/>
      <c r="EUF80" s="38"/>
      <c r="EUG80" s="38"/>
      <c r="EUH80" s="38"/>
      <c r="EUI80" s="38"/>
      <c r="EUJ80" s="38"/>
      <c r="EUK80" s="38"/>
      <c r="EUL80" s="38"/>
      <c r="EUM80" s="38"/>
      <c r="EUN80" s="38"/>
      <c r="EUO80" s="38"/>
      <c r="EUP80" s="38"/>
      <c r="EUQ80" s="38"/>
      <c r="EUR80" s="38"/>
      <c r="EUS80" s="38"/>
      <c r="EUT80" s="38"/>
      <c r="EUU80" s="38"/>
      <c r="EUV80" s="38"/>
      <c r="EUW80" s="38"/>
      <c r="EUX80" s="38"/>
      <c r="EUY80" s="38"/>
      <c r="EUZ80" s="38"/>
      <c r="EVA80" s="38"/>
      <c r="EVB80" s="38"/>
      <c r="EVC80" s="38"/>
      <c r="EVD80" s="38"/>
      <c r="EVE80" s="38"/>
      <c r="EVF80" s="38"/>
      <c r="EVG80" s="38"/>
      <c r="EVH80" s="38"/>
      <c r="EVI80" s="38"/>
      <c r="EVJ80" s="38"/>
      <c r="EVK80" s="38"/>
      <c r="EVL80" s="38"/>
      <c r="EVM80" s="38"/>
      <c r="EVN80" s="38"/>
      <c r="EVO80" s="38"/>
      <c r="EVP80" s="38"/>
      <c r="EVQ80" s="38"/>
      <c r="EVR80" s="38"/>
      <c r="EVS80" s="38"/>
      <c r="EVT80" s="38"/>
      <c r="EVU80" s="38"/>
      <c r="EVV80" s="38"/>
      <c r="EVW80" s="38"/>
      <c r="EVX80" s="38"/>
      <c r="EVY80" s="38"/>
      <c r="EVZ80" s="38"/>
      <c r="EWA80" s="38"/>
      <c r="EWB80" s="38"/>
      <c r="EWC80" s="38"/>
      <c r="EWD80" s="38"/>
      <c r="EWE80" s="38"/>
      <c r="EWF80" s="38"/>
      <c r="EWG80" s="38"/>
      <c r="EWH80" s="38"/>
      <c r="EWI80" s="38"/>
      <c r="EWJ80" s="38"/>
      <c r="EWK80" s="38"/>
      <c r="EWL80" s="38"/>
      <c r="EWM80" s="38"/>
      <c r="EWN80" s="38"/>
      <c r="EWO80" s="38"/>
      <c r="EWP80" s="38"/>
      <c r="EWQ80" s="38"/>
      <c r="EWR80" s="38"/>
      <c r="EWS80" s="38"/>
      <c r="EWT80" s="38"/>
      <c r="EWU80" s="38"/>
      <c r="EWV80" s="38"/>
      <c r="EWW80" s="38"/>
      <c r="EWX80" s="38"/>
      <c r="EWY80" s="38"/>
      <c r="EWZ80" s="38"/>
      <c r="EXA80" s="38"/>
      <c r="EXB80" s="38"/>
      <c r="EXC80" s="38"/>
      <c r="EXD80" s="38"/>
      <c r="EXE80" s="38"/>
      <c r="EXF80" s="38"/>
      <c r="EXG80" s="38"/>
      <c r="EXH80" s="38"/>
      <c r="EXI80" s="38"/>
      <c r="EXJ80" s="38"/>
      <c r="EXK80" s="38"/>
      <c r="EXL80" s="38"/>
      <c r="EXM80" s="38"/>
      <c r="EXN80" s="38"/>
      <c r="EXO80" s="38"/>
      <c r="EXP80" s="38"/>
      <c r="EXQ80" s="38"/>
      <c r="EXR80" s="38"/>
      <c r="EXS80" s="38"/>
      <c r="EXT80" s="38"/>
      <c r="EXU80" s="38"/>
      <c r="EXV80" s="38"/>
      <c r="EXW80" s="38"/>
      <c r="EXX80" s="38"/>
      <c r="EXY80" s="38"/>
      <c r="EXZ80" s="38"/>
      <c r="EYA80" s="38"/>
      <c r="EYB80" s="38"/>
      <c r="EYC80" s="38"/>
      <c r="EYD80" s="38"/>
      <c r="EYE80" s="38"/>
      <c r="EYF80" s="38"/>
      <c r="EYG80" s="38"/>
      <c r="EYH80" s="38"/>
      <c r="EYI80" s="38"/>
      <c r="EYJ80" s="38"/>
      <c r="EYK80" s="38"/>
      <c r="EYL80" s="38"/>
      <c r="EYM80" s="38"/>
      <c r="EYN80" s="38"/>
      <c r="EYO80" s="38"/>
      <c r="EYP80" s="38"/>
      <c r="EYQ80" s="38"/>
      <c r="EYR80" s="38"/>
      <c r="EYS80" s="38"/>
      <c r="EYT80" s="38"/>
      <c r="EYU80" s="38"/>
      <c r="EYV80" s="38"/>
      <c r="EYW80" s="38"/>
      <c r="EYX80" s="38"/>
      <c r="EYY80" s="38"/>
      <c r="EYZ80" s="38"/>
      <c r="EZA80" s="38"/>
      <c r="EZB80" s="38"/>
      <c r="EZC80" s="38"/>
      <c r="EZD80" s="38"/>
      <c r="EZE80" s="38"/>
      <c r="EZF80" s="38"/>
      <c r="EZG80" s="38"/>
      <c r="EZH80" s="38"/>
      <c r="EZI80" s="38"/>
      <c r="EZJ80" s="38"/>
      <c r="EZK80" s="38"/>
      <c r="EZL80" s="38"/>
      <c r="EZM80" s="38"/>
      <c r="EZN80" s="38"/>
      <c r="EZO80" s="38"/>
      <c r="EZP80" s="38"/>
      <c r="EZQ80" s="38"/>
      <c r="EZR80" s="38"/>
      <c r="EZS80" s="38"/>
      <c r="EZT80" s="38"/>
      <c r="EZU80" s="38"/>
      <c r="EZV80" s="38"/>
      <c r="EZW80" s="38"/>
      <c r="EZX80" s="38"/>
      <c r="EZY80" s="38"/>
      <c r="EZZ80" s="38"/>
      <c r="FAA80" s="38"/>
      <c r="FAB80" s="38"/>
      <c r="FAC80" s="38"/>
      <c r="FAD80" s="38"/>
      <c r="FAE80" s="38"/>
      <c r="FAF80" s="38"/>
      <c r="FAG80" s="38"/>
      <c r="FAH80" s="38"/>
      <c r="FAI80" s="38"/>
      <c r="FAJ80" s="38"/>
      <c r="FAK80" s="38"/>
      <c r="FAL80" s="38"/>
      <c r="FAM80" s="38"/>
      <c r="FAN80" s="38"/>
      <c r="FAO80" s="38"/>
      <c r="FAP80" s="38"/>
      <c r="FAQ80" s="38"/>
      <c r="FAR80" s="38"/>
      <c r="FAS80" s="38"/>
      <c r="FAT80" s="38"/>
      <c r="FAU80" s="38"/>
      <c r="FAV80" s="38"/>
      <c r="FAW80" s="38"/>
      <c r="FAX80" s="38"/>
      <c r="FAY80" s="38"/>
      <c r="FAZ80" s="38"/>
      <c r="FBA80" s="38"/>
      <c r="FBB80" s="38"/>
      <c r="FBC80" s="38"/>
      <c r="FBD80" s="38"/>
      <c r="FBE80" s="38"/>
      <c r="FBF80" s="38"/>
      <c r="FBG80" s="38"/>
      <c r="FBH80" s="38"/>
      <c r="FBI80" s="38"/>
      <c r="FBJ80" s="38"/>
      <c r="FBK80" s="38"/>
      <c r="FBL80" s="38"/>
      <c r="FBM80" s="38"/>
      <c r="FBN80" s="38"/>
      <c r="FBO80" s="38"/>
      <c r="FBP80" s="38"/>
      <c r="FBQ80" s="38"/>
      <c r="FBR80" s="38"/>
      <c r="FBS80" s="38"/>
      <c r="FBT80" s="38"/>
      <c r="FBU80" s="38"/>
      <c r="FBV80" s="38"/>
      <c r="FBW80" s="38"/>
      <c r="FBX80" s="38"/>
      <c r="FBY80" s="38"/>
      <c r="FBZ80" s="38"/>
      <c r="FCA80" s="38"/>
      <c r="FCB80" s="38"/>
      <c r="FCC80" s="38"/>
      <c r="FCD80" s="38"/>
      <c r="FCE80" s="38"/>
      <c r="FCF80" s="38"/>
      <c r="FCG80" s="38"/>
      <c r="FCH80" s="38"/>
      <c r="FCI80" s="38"/>
      <c r="FCJ80" s="38"/>
      <c r="FCK80" s="38"/>
      <c r="FCL80" s="38"/>
      <c r="FCM80" s="38"/>
      <c r="FCN80" s="38"/>
      <c r="FCO80" s="38"/>
      <c r="FCP80" s="38"/>
      <c r="FCQ80" s="38"/>
      <c r="FCR80" s="38"/>
      <c r="FCS80" s="38"/>
      <c r="FCT80" s="38"/>
      <c r="FCU80" s="38"/>
      <c r="FCV80" s="38"/>
      <c r="FCW80" s="38"/>
      <c r="FCX80" s="38"/>
      <c r="FCY80" s="38"/>
      <c r="FCZ80" s="38"/>
      <c r="FDA80" s="38"/>
      <c r="FDB80" s="38"/>
      <c r="FDC80" s="38"/>
      <c r="FDD80" s="38"/>
      <c r="FDE80" s="38"/>
      <c r="FDF80" s="38"/>
      <c r="FDG80" s="38"/>
      <c r="FDH80" s="38"/>
      <c r="FDI80" s="38"/>
      <c r="FDJ80" s="38"/>
      <c r="FDK80" s="38"/>
      <c r="FDL80" s="38"/>
      <c r="FDM80" s="38"/>
      <c r="FDN80" s="38"/>
      <c r="FDO80" s="38"/>
      <c r="FDP80" s="38"/>
      <c r="FDQ80" s="38"/>
      <c r="FDR80" s="38"/>
      <c r="FDS80" s="38"/>
      <c r="FDT80" s="38"/>
      <c r="FDU80" s="38"/>
      <c r="FDV80" s="38"/>
      <c r="FDW80" s="38"/>
      <c r="FDX80" s="38"/>
      <c r="FDY80" s="38"/>
      <c r="FDZ80" s="38"/>
      <c r="FEA80" s="38"/>
      <c r="FEB80" s="38"/>
      <c r="FEC80" s="38"/>
      <c r="FED80" s="38"/>
      <c r="FEE80" s="38"/>
      <c r="FEF80" s="38"/>
      <c r="FEG80" s="38"/>
      <c r="FEH80" s="38"/>
      <c r="FEI80" s="38"/>
      <c r="FEJ80" s="38"/>
      <c r="FEK80" s="38"/>
      <c r="FEL80" s="38"/>
      <c r="FEM80" s="38"/>
      <c r="FEN80" s="38"/>
      <c r="FEO80" s="38"/>
      <c r="FEP80" s="38"/>
      <c r="FEQ80" s="38"/>
      <c r="FER80" s="38"/>
      <c r="FES80" s="38"/>
      <c r="FET80" s="38"/>
      <c r="FEU80" s="38"/>
      <c r="FEV80" s="38"/>
      <c r="FEW80" s="38"/>
      <c r="FEX80" s="38"/>
      <c r="FEY80" s="38"/>
      <c r="FEZ80" s="38"/>
      <c r="FFA80" s="38"/>
      <c r="FFB80" s="38"/>
      <c r="FFC80" s="38"/>
      <c r="FFD80" s="38"/>
      <c r="FFE80" s="38"/>
      <c r="FFF80" s="38"/>
      <c r="FFG80" s="38"/>
      <c r="FFH80" s="38"/>
      <c r="FFI80" s="38"/>
      <c r="FFJ80" s="38"/>
      <c r="FFK80" s="38"/>
      <c r="FFL80" s="38"/>
      <c r="FFM80" s="38"/>
      <c r="FFN80" s="38"/>
      <c r="FFO80" s="38"/>
      <c r="FFP80" s="38"/>
      <c r="FFQ80" s="38"/>
      <c r="FFR80" s="38"/>
      <c r="FFS80" s="38"/>
      <c r="FFT80" s="38"/>
      <c r="FFU80" s="38"/>
      <c r="FFV80" s="38"/>
      <c r="FFW80" s="38"/>
      <c r="FFX80" s="38"/>
      <c r="FFY80" s="38"/>
      <c r="FFZ80" s="38"/>
      <c r="FGA80" s="38"/>
      <c r="FGB80" s="38"/>
      <c r="FGC80" s="38"/>
      <c r="FGD80" s="38"/>
      <c r="FGE80" s="38"/>
      <c r="FGF80" s="38"/>
      <c r="FGG80" s="38"/>
      <c r="FGH80" s="38"/>
      <c r="FGI80" s="38"/>
      <c r="FGJ80" s="38"/>
      <c r="FGK80" s="38"/>
      <c r="FGL80" s="38"/>
      <c r="FGM80" s="38"/>
      <c r="FGN80" s="38"/>
      <c r="FGO80" s="38"/>
      <c r="FGP80" s="38"/>
      <c r="FGQ80" s="38"/>
      <c r="FGR80" s="38"/>
      <c r="FGS80" s="38"/>
      <c r="FGT80" s="38"/>
      <c r="FGU80" s="38"/>
      <c r="FGV80" s="38"/>
      <c r="FGW80" s="38"/>
      <c r="FGX80" s="38"/>
      <c r="FGY80" s="38"/>
      <c r="FGZ80" s="38"/>
      <c r="FHA80" s="38"/>
      <c r="FHB80" s="38"/>
      <c r="FHC80" s="38"/>
      <c r="FHD80" s="38"/>
      <c r="FHE80" s="38"/>
      <c r="FHF80" s="38"/>
      <c r="FHG80" s="38"/>
      <c r="FHH80" s="38"/>
      <c r="FHI80" s="38"/>
      <c r="FHJ80" s="38"/>
      <c r="FHK80" s="38"/>
      <c r="FHL80" s="38"/>
      <c r="FHM80" s="38"/>
      <c r="FHN80" s="38"/>
      <c r="FHO80" s="38"/>
      <c r="FHP80" s="38"/>
      <c r="FHQ80" s="38"/>
      <c r="FHR80" s="38"/>
      <c r="FHS80" s="38"/>
      <c r="FHT80" s="38"/>
      <c r="FHU80" s="38"/>
      <c r="FHV80" s="38"/>
      <c r="FHW80" s="38"/>
      <c r="FHX80" s="38"/>
      <c r="FHY80" s="38"/>
      <c r="FHZ80" s="38"/>
      <c r="FIA80" s="38"/>
      <c r="FIB80" s="38"/>
      <c r="FIC80" s="38"/>
      <c r="FID80" s="38"/>
      <c r="FIE80" s="38"/>
      <c r="FIF80" s="38"/>
      <c r="FIG80" s="38"/>
      <c r="FIH80" s="38"/>
      <c r="FII80" s="38"/>
      <c r="FIJ80" s="38"/>
      <c r="FIK80" s="38"/>
      <c r="FIL80" s="38"/>
      <c r="FIM80" s="38"/>
      <c r="FIN80" s="38"/>
      <c r="FIO80" s="38"/>
      <c r="FIP80" s="38"/>
      <c r="FIQ80" s="38"/>
      <c r="FIR80" s="38"/>
      <c r="FIS80" s="38"/>
      <c r="FIT80" s="38"/>
      <c r="FIU80" s="38"/>
      <c r="FIV80" s="38"/>
      <c r="FIW80" s="38"/>
      <c r="FIX80" s="38"/>
      <c r="FIY80" s="38"/>
      <c r="FIZ80" s="38"/>
      <c r="FJA80" s="38"/>
      <c r="FJB80" s="38"/>
      <c r="FJC80" s="38"/>
      <c r="FJD80" s="38"/>
      <c r="FJE80" s="38"/>
      <c r="FJF80" s="38"/>
      <c r="FJG80" s="38"/>
      <c r="FJH80" s="38"/>
      <c r="FJI80" s="38"/>
      <c r="FJJ80" s="38"/>
      <c r="FJK80" s="38"/>
      <c r="FJL80" s="38"/>
      <c r="FJM80" s="38"/>
      <c r="FJN80" s="38"/>
      <c r="FJO80" s="38"/>
      <c r="FJP80" s="38"/>
      <c r="FJQ80" s="38"/>
      <c r="FJR80" s="38"/>
      <c r="FJS80" s="38"/>
      <c r="FJT80" s="38"/>
      <c r="FJU80" s="38"/>
      <c r="FJV80" s="38"/>
      <c r="FJW80" s="38"/>
      <c r="FJX80" s="38"/>
      <c r="FJY80" s="38"/>
      <c r="FJZ80" s="38"/>
      <c r="FKA80" s="38"/>
      <c r="FKB80" s="38"/>
      <c r="FKC80" s="38"/>
      <c r="FKD80" s="38"/>
      <c r="FKE80" s="38"/>
      <c r="FKF80" s="38"/>
      <c r="FKG80" s="38"/>
      <c r="FKH80" s="38"/>
      <c r="FKI80" s="38"/>
      <c r="FKJ80" s="38"/>
      <c r="FKK80" s="38"/>
      <c r="FKL80" s="38"/>
      <c r="FKM80" s="38"/>
      <c r="FKN80" s="38"/>
      <c r="FKO80" s="38"/>
      <c r="FKP80" s="38"/>
      <c r="FKQ80" s="38"/>
      <c r="FKR80" s="38"/>
      <c r="FKS80" s="38"/>
      <c r="FKT80" s="38"/>
      <c r="FKU80" s="38"/>
      <c r="FKV80" s="38"/>
      <c r="FKW80" s="38"/>
      <c r="FKX80" s="38"/>
      <c r="FKY80" s="38"/>
      <c r="FKZ80" s="38"/>
      <c r="FLA80" s="38"/>
      <c r="FLB80" s="38"/>
      <c r="FLC80" s="38"/>
      <c r="FLD80" s="38"/>
      <c r="FLE80" s="38"/>
      <c r="FLF80" s="38"/>
      <c r="FLG80" s="38"/>
      <c r="FLH80" s="38"/>
      <c r="FLI80" s="38"/>
      <c r="FLJ80" s="38"/>
      <c r="FLK80" s="38"/>
      <c r="FLL80" s="38"/>
      <c r="FLM80" s="38"/>
      <c r="FLN80" s="38"/>
      <c r="FLO80" s="38"/>
      <c r="FLP80" s="38"/>
      <c r="FLQ80" s="38"/>
      <c r="FLR80" s="38"/>
      <c r="FLS80" s="38"/>
      <c r="FLT80" s="38"/>
      <c r="FLU80" s="38"/>
      <c r="FLV80" s="38"/>
      <c r="FLW80" s="38"/>
      <c r="FLX80" s="38"/>
      <c r="FLY80" s="38"/>
      <c r="FLZ80" s="38"/>
      <c r="FMA80" s="38"/>
      <c r="FMB80" s="38"/>
      <c r="FMC80" s="38"/>
      <c r="FMD80" s="38"/>
      <c r="FME80" s="38"/>
      <c r="FMF80" s="38"/>
      <c r="FMG80" s="38"/>
      <c r="FMH80" s="38"/>
      <c r="FMI80" s="38"/>
      <c r="FMJ80" s="38"/>
      <c r="FMK80" s="38"/>
      <c r="FML80" s="38"/>
      <c r="FMM80" s="38"/>
      <c r="FMN80" s="38"/>
      <c r="FMO80" s="38"/>
      <c r="FMP80" s="38"/>
      <c r="FMQ80" s="38"/>
      <c r="FMR80" s="38"/>
      <c r="FMS80" s="38"/>
      <c r="FMT80" s="38"/>
      <c r="FMU80" s="38"/>
      <c r="FMV80" s="38"/>
      <c r="FMW80" s="38"/>
      <c r="FMX80" s="38"/>
      <c r="FMY80" s="38"/>
      <c r="FMZ80" s="38"/>
      <c r="FNA80" s="38"/>
      <c r="FNB80" s="38"/>
      <c r="FNC80" s="38"/>
      <c r="FND80" s="38"/>
      <c r="FNE80" s="38"/>
      <c r="FNF80" s="38"/>
      <c r="FNG80" s="38"/>
      <c r="FNH80" s="38"/>
      <c r="FNI80" s="38"/>
      <c r="FNJ80" s="38"/>
      <c r="FNK80" s="38"/>
      <c r="FNL80" s="38"/>
      <c r="FNM80" s="38"/>
      <c r="FNN80" s="38"/>
      <c r="FNO80" s="38"/>
      <c r="FNP80" s="38"/>
      <c r="FNQ80" s="38"/>
      <c r="FNR80" s="38"/>
      <c r="FNS80" s="38"/>
      <c r="FNT80" s="38"/>
      <c r="FNU80" s="38"/>
      <c r="FNV80" s="38"/>
      <c r="FNW80" s="38"/>
      <c r="FNX80" s="38"/>
      <c r="FNY80" s="38"/>
      <c r="FNZ80" s="38"/>
      <c r="FOA80" s="38"/>
      <c r="FOB80" s="38"/>
      <c r="FOC80" s="38"/>
      <c r="FOD80" s="38"/>
      <c r="FOE80" s="38"/>
      <c r="FOF80" s="38"/>
      <c r="FOG80" s="38"/>
      <c r="FOH80" s="38"/>
      <c r="FOI80" s="38"/>
      <c r="FOJ80" s="38"/>
      <c r="FOK80" s="38"/>
      <c r="FOL80" s="38"/>
      <c r="FOM80" s="38"/>
      <c r="FON80" s="38"/>
      <c r="FOO80" s="38"/>
      <c r="FOP80" s="38"/>
      <c r="FOQ80" s="38"/>
      <c r="FOR80" s="38"/>
      <c r="FOS80" s="38"/>
      <c r="FOT80" s="38"/>
      <c r="FOU80" s="38"/>
      <c r="FOV80" s="38"/>
      <c r="FOW80" s="38"/>
      <c r="FOX80" s="38"/>
      <c r="FOY80" s="38"/>
      <c r="FOZ80" s="38"/>
      <c r="FPA80" s="38"/>
      <c r="FPB80" s="38"/>
      <c r="FPC80" s="38"/>
      <c r="FPD80" s="38"/>
      <c r="FPE80" s="38"/>
      <c r="FPF80" s="38"/>
      <c r="FPG80" s="38"/>
      <c r="FPH80" s="38"/>
      <c r="FPI80" s="38"/>
      <c r="FPJ80" s="38"/>
      <c r="FPK80" s="38"/>
      <c r="FPL80" s="38"/>
      <c r="FPM80" s="38"/>
      <c r="FPN80" s="38"/>
      <c r="FPO80" s="38"/>
      <c r="FPP80" s="38"/>
      <c r="FPQ80" s="38"/>
      <c r="FPR80" s="38"/>
      <c r="FPS80" s="38"/>
      <c r="FPT80" s="38"/>
      <c r="FPU80" s="38"/>
      <c r="FPV80" s="38"/>
      <c r="FPW80" s="38"/>
      <c r="FPX80" s="38"/>
      <c r="FPY80" s="38"/>
      <c r="FPZ80" s="38"/>
      <c r="FQA80" s="38"/>
      <c r="FQB80" s="38"/>
      <c r="FQC80" s="38"/>
      <c r="FQD80" s="38"/>
      <c r="FQE80" s="38"/>
      <c r="FQF80" s="38"/>
      <c r="FQG80" s="38"/>
      <c r="FQH80" s="38"/>
      <c r="FQI80" s="38"/>
      <c r="FQJ80" s="38"/>
      <c r="FQK80" s="38"/>
      <c r="FQL80" s="38"/>
      <c r="FQM80" s="38"/>
      <c r="FQN80" s="38"/>
      <c r="FQO80" s="38"/>
      <c r="FQP80" s="38"/>
      <c r="FQQ80" s="38"/>
      <c r="FQR80" s="38"/>
      <c r="FQS80" s="38"/>
      <c r="FQT80" s="38"/>
      <c r="FQU80" s="38"/>
      <c r="FQV80" s="38"/>
      <c r="FQW80" s="38"/>
      <c r="FQX80" s="38"/>
      <c r="FQY80" s="38"/>
      <c r="FQZ80" s="38"/>
      <c r="FRA80" s="38"/>
      <c r="FRB80" s="38"/>
      <c r="FRC80" s="38"/>
      <c r="FRD80" s="38"/>
      <c r="FRE80" s="38"/>
      <c r="FRF80" s="38"/>
      <c r="FRG80" s="38"/>
      <c r="FRH80" s="38"/>
      <c r="FRI80" s="38"/>
      <c r="FRJ80" s="38"/>
      <c r="FRK80" s="38"/>
      <c r="FRL80" s="38"/>
      <c r="FRM80" s="38"/>
      <c r="FRN80" s="38"/>
      <c r="FRO80" s="38"/>
      <c r="FRP80" s="38"/>
      <c r="FRQ80" s="38"/>
      <c r="FRR80" s="38"/>
      <c r="FRS80" s="38"/>
      <c r="FRT80" s="38"/>
      <c r="FRU80" s="38"/>
      <c r="FRV80" s="38"/>
      <c r="FRW80" s="38"/>
      <c r="FRX80" s="38"/>
      <c r="FRY80" s="38"/>
      <c r="FRZ80" s="38"/>
      <c r="FSA80" s="38"/>
      <c r="FSB80" s="38"/>
      <c r="FSC80" s="38"/>
      <c r="FSD80" s="38"/>
      <c r="FSE80" s="38"/>
      <c r="FSF80" s="38"/>
      <c r="FSG80" s="38"/>
      <c r="FSH80" s="38"/>
      <c r="FSI80" s="38"/>
      <c r="FSJ80" s="38"/>
      <c r="FSK80" s="38"/>
      <c r="FSL80" s="38"/>
      <c r="FSM80" s="38"/>
      <c r="FSN80" s="38"/>
      <c r="FSO80" s="38"/>
      <c r="FSP80" s="38"/>
      <c r="FSQ80" s="38"/>
      <c r="FSR80" s="38"/>
      <c r="FSS80" s="38"/>
      <c r="FST80" s="38"/>
      <c r="FSU80" s="38"/>
      <c r="FSV80" s="38"/>
      <c r="FSW80" s="38"/>
      <c r="FSX80" s="38"/>
      <c r="FSY80" s="38"/>
      <c r="FSZ80" s="38"/>
      <c r="FTA80" s="38"/>
      <c r="FTB80" s="38"/>
      <c r="FTC80" s="38"/>
      <c r="FTD80" s="38"/>
      <c r="FTE80" s="38"/>
      <c r="FTF80" s="38"/>
      <c r="FTG80" s="38"/>
      <c r="FTH80" s="38"/>
      <c r="FTI80" s="38"/>
      <c r="FTJ80" s="38"/>
      <c r="FTK80" s="38"/>
      <c r="FTL80" s="38"/>
      <c r="FTM80" s="38"/>
      <c r="FTN80" s="38"/>
      <c r="FTO80" s="38"/>
      <c r="FTP80" s="38"/>
      <c r="FTQ80" s="38"/>
      <c r="FTR80" s="38"/>
      <c r="FTS80" s="38"/>
      <c r="FTT80" s="38"/>
      <c r="FTU80" s="38"/>
      <c r="FTV80" s="38"/>
      <c r="FTW80" s="38"/>
      <c r="FTX80" s="38"/>
      <c r="FTY80" s="38"/>
      <c r="FTZ80" s="38"/>
      <c r="FUA80" s="38"/>
      <c r="FUB80" s="38"/>
      <c r="FUC80" s="38"/>
      <c r="FUD80" s="38"/>
      <c r="FUE80" s="38"/>
      <c r="FUF80" s="38"/>
      <c r="FUG80" s="38"/>
      <c r="FUH80" s="38"/>
      <c r="FUI80" s="38"/>
      <c r="FUJ80" s="38"/>
      <c r="FUK80" s="38"/>
      <c r="FUL80" s="38"/>
      <c r="FUM80" s="38"/>
      <c r="FUN80" s="38"/>
      <c r="FUO80" s="38"/>
      <c r="FUP80" s="38"/>
      <c r="FUQ80" s="38"/>
      <c r="FUR80" s="38"/>
      <c r="FUS80" s="38"/>
      <c r="FUT80" s="38"/>
      <c r="FUU80" s="38"/>
      <c r="FUV80" s="38"/>
      <c r="FUW80" s="38"/>
      <c r="FUX80" s="38"/>
      <c r="FUY80" s="38"/>
      <c r="FUZ80" s="38"/>
      <c r="FVA80" s="38"/>
      <c r="FVB80" s="38"/>
      <c r="FVC80" s="38"/>
      <c r="FVD80" s="38"/>
      <c r="FVE80" s="38"/>
      <c r="FVF80" s="38"/>
      <c r="FVG80" s="38"/>
      <c r="FVH80" s="38"/>
      <c r="FVI80" s="38"/>
      <c r="FVJ80" s="38"/>
      <c r="FVK80" s="38"/>
      <c r="FVL80" s="38"/>
      <c r="FVM80" s="38"/>
      <c r="FVN80" s="38"/>
      <c r="FVO80" s="38"/>
      <c r="FVP80" s="38"/>
      <c r="FVQ80" s="38"/>
      <c r="FVR80" s="38"/>
      <c r="FVS80" s="38"/>
      <c r="FVT80" s="38"/>
      <c r="FVU80" s="38"/>
      <c r="FVV80" s="38"/>
      <c r="FVW80" s="38"/>
      <c r="FVX80" s="38"/>
      <c r="FVY80" s="38"/>
      <c r="FVZ80" s="38"/>
      <c r="FWA80" s="38"/>
      <c r="FWB80" s="38"/>
      <c r="FWC80" s="38"/>
      <c r="FWD80" s="38"/>
      <c r="FWE80" s="38"/>
      <c r="FWF80" s="38"/>
      <c r="FWG80" s="38"/>
      <c r="FWH80" s="38"/>
      <c r="FWI80" s="38"/>
      <c r="FWJ80" s="38"/>
      <c r="FWK80" s="38"/>
      <c r="FWL80" s="38"/>
      <c r="FWM80" s="38"/>
      <c r="FWN80" s="38"/>
      <c r="FWO80" s="38"/>
      <c r="FWP80" s="38"/>
      <c r="FWQ80" s="38"/>
      <c r="FWR80" s="38"/>
      <c r="FWS80" s="38"/>
      <c r="FWT80" s="38"/>
      <c r="FWU80" s="38"/>
      <c r="FWV80" s="38"/>
      <c r="FWW80" s="38"/>
      <c r="FWX80" s="38"/>
      <c r="FWY80" s="38"/>
      <c r="FWZ80" s="38"/>
      <c r="FXA80" s="38"/>
      <c r="FXB80" s="38"/>
      <c r="FXC80" s="38"/>
      <c r="FXD80" s="38"/>
      <c r="FXE80" s="38"/>
      <c r="FXF80" s="38"/>
      <c r="FXG80" s="38"/>
      <c r="FXH80" s="38"/>
      <c r="FXI80" s="38"/>
      <c r="FXJ80" s="38"/>
      <c r="FXK80" s="38"/>
      <c r="FXL80" s="38"/>
      <c r="FXM80" s="38"/>
      <c r="FXN80" s="38"/>
      <c r="FXO80" s="38"/>
      <c r="FXP80" s="38"/>
      <c r="FXQ80" s="38"/>
      <c r="FXR80" s="38"/>
      <c r="FXS80" s="38"/>
      <c r="FXT80" s="38"/>
      <c r="FXU80" s="38"/>
      <c r="FXV80" s="38"/>
      <c r="FXW80" s="38"/>
      <c r="FXX80" s="38"/>
      <c r="FXY80" s="38"/>
      <c r="FXZ80" s="38"/>
      <c r="FYA80" s="38"/>
      <c r="FYB80" s="38"/>
      <c r="FYC80" s="38"/>
      <c r="FYD80" s="38"/>
      <c r="FYE80" s="38"/>
      <c r="FYF80" s="38"/>
      <c r="FYG80" s="38"/>
      <c r="FYH80" s="38"/>
      <c r="FYI80" s="38"/>
      <c r="FYJ80" s="38"/>
      <c r="FYK80" s="38"/>
      <c r="FYL80" s="38"/>
      <c r="FYM80" s="38"/>
      <c r="FYN80" s="38"/>
      <c r="FYO80" s="38"/>
      <c r="FYP80" s="38"/>
      <c r="FYQ80" s="38"/>
      <c r="FYR80" s="38"/>
      <c r="FYS80" s="38"/>
      <c r="FYT80" s="38"/>
      <c r="FYU80" s="38"/>
      <c r="FYV80" s="38"/>
      <c r="FYW80" s="38"/>
      <c r="FYX80" s="38"/>
      <c r="FYY80" s="38"/>
      <c r="FYZ80" s="38"/>
      <c r="FZA80" s="38"/>
      <c r="FZB80" s="38"/>
      <c r="FZC80" s="38"/>
      <c r="FZD80" s="38"/>
      <c r="FZE80" s="38"/>
      <c r="FZF80" s="38"/>
      <c r="FZG80" s="38"/>
      <c r="FZH80" s="38"/>
      <c r="FZI80" s="38"/>
      <c r="FZJ80" s="38"/>
      <c r="FZK80" s="38"/>
      <c r="FZL80" s="38"/>
      <c r="FZM80" s="38"/>
      <c r="FZN80" s="38"/>
      <c r="FZO80" s="38"/>
      <c r="FZP80" s="38"/>
      <c r="FZQ80" s="38"/>
      <c r="FZR80" s="38"/>
      <c r="FZS80" s="38"/>
      <c r="FZT80" s="38"/>
      <c r="FZU80" s="38"/>
      <c r="FZV80" s="38"/>
      <c r="FZW80" s="38"/>
      <c r="FZX80" s="38"/>
      <c r="FZY80" s="38"/>
      <c r="FZZ80" s="38"/>
      <c r="GAA80" s="38"/>
      <c r="GAB80" s="38"/>
      <c r="GAC80" s="38"/>
      <c r="GAD80" s="38"/>
      <c r="GAE80" s="38"/>
      <c r="GAF80" s="38"/>
      <c r="GAG80" s="38"/>
      <c r="GAH80" s="38"/>
      <c r="GAI80" s="38"/>
      <c r="GAJ80" s="38"/>
      <c r="GAK80" s="38"/>
      <c r="GAL80" s="38"/>
      <c r="GAM80" s="38"/>
      <c r="GAN80" s="38"/>
      <c r="GAO80" s="38"/>
      <c r="GAP80" s="38"/>
      <c r="GAQ80" s="38"/>
      <c r="GAR80" s="38"/>
      <c r="GAS80" s="38"/>
      <c r="GAT80" s="38"/>
      <c r="GAU80" s="38"/>
      <c r="GAV80" s="38"/>
      <c r="GAW80" s="38"/>
      <c r="GAX80" s="38"/>
      <c r="GAY80" s="38"/>
      <c r="GAZ80" s="38"/>
      <c r="GBA80" s="38"/>
      <c r="GBB80" s="38"/>
      <c r="GBC80" s="38"/>
      <c r="GBD80" s="38"/>
      <c r="GBE80" s="38"/>
      <c r="GBF80" s="38"/>
      <c r="GBG80" s="38"/>
      <c r="GBH80" s="38"/>
      <c r="GBI80" s="38"/>
      <c r="GBJ80" s="38"/>
      <c r="GBK80" s="38"/>
      <c r="GBL80" s="38"/>
      <c r="GBM80" s="38"/>
      <c r="GBN80" s="38"/>
      <c r="GBO80" s="38"/>
      <c r="GBP80" s="38"/>
      <c r="GBQ80" s="38"/>
      <c r="GBR80" s="38"/>
      <c r="GBS80" s="38"/>
      <c r="GBT80" s="38"/>
      <c r="GBU80" s="38"/>
      <c r="GBV80" s="38"/>
      <c r="GBW80" s="38"/>
      <c r="GBX80" s="38"/>
      <c r="GBY80" s="38"/>
      <c r="GBZ80" s="38"/>
      <c r="GCA80" s="38"/>
      <c r="GCB80" s="38"/>
      <c r="GCC80" s="38"/>
      <c r="GCD80" s="38"/>
      <c r="GCE80" s="38"/>
      <c r="GCF80" s="38"/>
      <c r="GCG80" s="38"/>
      <c r="GCH80" s="38"/>
      <c r="GCI80" s="38"/>
      <c r="GCJ80" s="38"/>
      <c r="GCK80" s="38"/>
      <c r="GCL80" s="38"/>
      <c r="GCM80" s="38"/>
      <c r="GCN80" s="38"/>
      <c r="GCO80" s="38"/>
      <c r="GCP80" s="38"/>
      <c r="GCQ80" s="38"/>
      <c r="GCR80" s="38"/>
      <c r="GCS80" s="38"/>
      <c r="GCT80" s="38"/>
      <c r="GCU80" s="38"/>
      <c r="GCV80" s="38"/>
      <c r="GCW80" s="38"/>
      <c r="GCX80" s="38"/>
      <c r="GCY80" s="38"/>
      <c r="GCZ80" s="38"/>
      <c r="GDA80" s="38"/>
      <c r="GDB80" s="38"/>
      <c r="GDC80" s="38"/>
      <c r="GDD80" s="38"/>
      <c r="GDE80" s="38"/>
      <c r="GDF80" s="38"/>
      <c r="GDG80" s="38"/>
      <c r="GDH80" s="38"/>
      <c r="GDI80" s="38"/>
      <c r="GDJ80" s="38"/>
      <c r="GDK80" s="38"/>
      <c r="GDL80" s="38"/>
      <c r="GDM80" s="38"/>
      <c r="GDN80" s="38"/>
      <c r="GDO80" s="38"/>
      <c r="GDP80" s="38"/>
      <c r="GDQ80" s="38"/>
      <c r="GDR80" s="38"/>
      <c r="GDS80" s="38"/>
      <c r="GDT80" s="38"/>
      <c r="GDU80" s="38"/>
      <c r="GDV80" s="38"/>
      <c r="GDW80" s="38"/>
      <c r="GDX80" s="38"/>
      <c r="GDY80" s="38"/>
      <c r="GDZ80" s="38"/>
      <c r="GEA80" s="38"/>
      <c r="GEB80" s="38"/>
      <c r="GEC80" s="38"/>
      <c r="GED80" s="38"/>
      <c r="GEE80" s="38"/>
      <c r="GEF80" s="38"/>
      <c r="GEG80" s="38"/>
      <c r="GEH80" s="38"/>
      <c r="GEI80" s="38"/>
      <c r="GEJ80" s="38"/>
      <c r="GEK80" s="38"/>
      <c r="GEL80" s="38"/>
      <c r="GEM80" s="38"/>
      <c r="GEN80" s="38"/>
      <c r="GEO80" s="38"/>
      <c r="GEP80" s="38"/>
      <c r="GEQ80" s="38"/>
      <c r="GER80" s="38"/>
      <c r="GES80" s="38"/>
      <c r="GET80" s="38"/>
      <c r="GEU80" s="38"/>
      <c r="GEV80" s="38"/>
      <c r="GEW80" s="38"/>
      <c r="GEX80" s="38"/>
      <c r="GEY80" s="38"/>
      <c r="GEZ80" s="38"/>
      <c r="GFA80" s="38"/>
      <c r="GFB80" s="38"/>
      <c r="GFC80" s="38"/>
      <c r="GFD80" s="38"/>
      <c r="GFE80" s="38"/>
      <c r="GFF80" s="38"/>
      <c r="GFG80" s="38"/>
      <c r="GFH80" s="38"/>
      <c r="GFI80" s="38"/>
      <c r="GFJ80" s="38"/>
      <c r="GFK80" s="38"/>
      <c r="GFL80" s="38"/>
      <c r="GFM80" s="38"/>
      <c r="GFN80" s="38"/>
      <c r="GFO80" s="38"/>
      <c r="GFP80" s="38"/>
      <c r="GFQ80" s="38"/>
      <c r="GFR80" s="38"/>
      <c r="GFS80" s="38"/>
      <c r="GFT80" s="38"/>
      <c r="GFU80" s="38"/>
      <c r="GFV80" s="38"/>
      <c r="GFW80" s="38"/>
      <c r="GFX80" s="38"/>
      <c r="GFY80" s="38"/>
      <c r="GFZ80" s="38"/>
      <c r="GGA80" s="38"/>
      <c r="GGB80" s="38"/>
      <c r="GGC80" s="38"/>
      <c r="GGD80" s="38"/>
      <c r="GGE80" s="38"/>
      <c r="GGF80" s="38"/>
      <c r="GGG80" s="38"/>
      <c r="GGH80" s="38"/>
      <c r="GGI80" s="38"/>
      <c r="GGJ80" s="38"/>
      <c r="GGK80" s="38"/>
      <c r="GGL80" s="38"/>
      <c r="GGM80" s="38"/>
      <c r="GGN80" s="38"/>
      <c r="GGO80" s="38"/>
      <c r="GGP80" s="38"/>
      <c r="GGQ80" s="38"/>
      <c r="GGR80" s="38"/>
      <c r="GGS80" s="38"/>
      <c r="GGT80" s="38"/>
      <c r="GGU80" s="38"/>
      <c r="GGV80" s="38"/>
      <c r="GGW80" s="38"/>
      <c r="GGX80" s="38"/>
      <c r="GGY80" s="38"/>
      <c r="GGZ80" s="38"/>
      <c r="GHA80" s="38"/>
      <c r="GHB80" s="38"/>
      <c r="GHC80" s="38"/>
      <c r="GHD80" s="38"/>
      <c r="GHE80" s="38"/>
      <c r="GHF80" s="38"/>
      <c r="GHG80" s="38"/>
      <c r="GHH80" s="38"/>
      <c r="GHI80" s="38"/>
      <c r="GHJ80" s="38"/>
      <c r="GHK80" s="38"/>
      <c r="GHL80" s="38"/>
      <c r="GHM80" s="38"/>
      <c r="GHN80" s="38"/>
      <c r="GHO80" s="38"/>
      <c r="GHP80" s="38"/>
      <c r="GHQ80" s="38"/>
      <c r="GHR80" s="38"/>
      <c r="GHS80" s="38"/>
      <c r="GHT80" s="38"/>
      <c r="GHU80" s="38"/>
      <c r="GHV80" s="38"/>
      <c r="GHW80" s="38"/>
      <c r="GHX80" s="38"/>
      <c r="GHY80" s="38"/>
      <c r="GHZ80" s="38"/>
      <c r="GIA80" s="38"/>
      <c r="GIB80" s="38"/>
      <c r="GIC80" s="38"/>
      <c r="GID80" s="38"/>
      <c r="GIE80" s="38"/>
      <c r="GIF80" s="38"/>
      <c r="GIG80" s="38"/>
      <c r="GIH80" s="38"/>
      <c r="GII80" s="38"/>
      <c r="GIJ80" s="38"/>
      <c r="GIK80" s="38"/>
      <c r="GIL80" s="38"/>
      <c r="GIM80" s="38"/>
      <c r="GIN80" s="38"/>
      <c r="GIO80" s="38"/>
      <c r="GIP80" s="38"/>
      <c r="GIQ80" s="38"/>
      <c r="GIR80" s="38"/>
      <c r="GIS80" s="38"/>
      <c r="GIT80" s="38"/>
      <c r="GIU80" s="38"/>
      <c r="GIV80" s="38"/>
      <c r="GIW80" s="38"/>
      <c r="GIX80" s="38"/>
      <c r="GIY80" s="38"/>
      <c r="GIZ80" s="38"/>
      <c r="GJA80" s="38"/>
      <c r="GJB80" s="38"/>
      <c r="GJC80" s="38"/>
      <c r="GJD80" s="38"/>
      <c r="GJE80" s="38"/>
      <c r="GJF80" s="38"/>
      <c r="GJG80" s="38"/>
      <c r="GJH80" s="38"/>
      <c r="GJI80" s="38"/>
      <c r="GJJ80" s="38"/>
      <c r="GJK80" s="38"/>
      <c r="GJL80" s="38"/>
      <c r="GJM80" s="38"/>
      <c r="GJN80" s="38"/>
      <c r="GJO80" s="38"/>
      <c r="GJP80" s="38"/>
      <c r="GJQ80" s="38"/>
      <c r="GJR80" s="38"/>
      <c r="GJS80" s="38"/>
      <c r="GJT80" s="38"/>
      <c r="GJU80" s="38"/>
      <c r="GJV80" s="38"/>
      <c r="GJW80" s="38"/>
      <c r="GJX80" s="38"/>
      <c r="GJY80" s="38"/>
      <c r="GJZ80" s="38"/>
      <c r="GKA80" s="38"/>
      <c r="GKB80" s="38"/>
      <c r="GKC80" s="38"/>
      <c r="GKD80" s="38"/>
      <c r="GKE80" s="38"/>
      <c r="GKF80" s="38"/>
      <c r="GKG80" s="38"/>
      <c r="GKH80" s="38"/>
      <c r="GKI80" s="38"/>
      <c r="GKJ80" s="38"/>
      <c r="GKK80" s="38"/>
      <c r="GKL80" s="38"/>
      <c r="GKM80" s="38"/>
      <c r="GKN80" s="38"/>
      <c r="GKO80" s="38"/>
      <c r="GKP80" s="38"/>
      <c r="GKQ80" s="38"/>
      <c r="GKR80" s="38"/>
      <c r="GKS80" s="38"/>
      <c r="GKT80" s="38"/>
      <c r="GKU80" s="38"/>
      <c r="GKV80" s="38"/>
      <c r="GKW80" s="38"/>
      <c r="GKX80" s="38"/>
      <c r="GKY80" s="38"/>
      <c r="GKZ80" s="38"/>
      <c r="GLA80" s="38"/>
      <c r="GLB80" s="38"/>
      <c r="GLC80" s="38"/>
      <c r="GLD80" s="38"/>
      <c r="GLE80" s="38"/>
      <c r="GLF80" s="38"/>
      <c r="GLG80" s="38"/>
      <c r="GLH80" s="38"/>
      <c r="GLI80" s="38"/>
      <c r="GLJ80" s="38"/>
      <c r="GLK80" s="38"/>
      <c r="GLL80" s="38"/>
      <c r="GLM80" s="38"/>
      <c r="GLN80" s="38"/>
      <c r="GLO80" s="38"/>
      <c r="GLP80" s="38"/>
      <c r="GLQ80" s="38"/>
      <c r="GLR80" s="38"/>
      <c r="GLS80" s="38"/>
      <c r="GLT80" s="38"/>
      <c r="GLU80" s="38"/>
      <c r="GLV80" s="38"/>
      <c r="GLW80" s="38"/>
      <c r="GLX80" s="38"/>
      <c r="GLY80" s="38"/>
      <c r="GLZ80" s="38"/>
      <c r="GMA80" s="38"/>
      <c r="GMB80" s="38"/>
      <c r="GMC80" s="38"/>
      <c r="GMD80" s="38"/>
      <c r="GME80" s="38"/>
      <c r="GMF80" s="38"/>
      <c r="GMG80" s="38"/>
      <c r="GMH80" s="38"/>
      <c r="GMI80" s="38"/>
      <c r="GMJ80" s="38"/>
      <c r="GMK80" s="38"/>
      <c r="GML80" s="38"/>
      <c r="GMM80" s="38"/>
      <c r="GMN80" s="38"/>
      <c r="GMO80" s="38"/>
      <c r="GMP80" s="38"/>
      <c r="GMQ80" s="38"/>
      <c r="GMR80" s="38"/>
      <c r="GMS80" s="38"/>
      <c r="GMT80" s="38"/>
      <c r="GMU80" s="38"/>
      <c r="GMV80" s="38"/>
      <c r="GMW80" s="38"/>
      <c r="GMX80" s="38"/>
      <c r="GMY80" s="38"/>
      <c r="GMZ80" s="38"/>
      <c r="GNA80" s="38"/>
      <c r="GNB80" s="38"/>
      <c r="GNC80" s="38"/>
      <c r="GND80" s="38"/>
      <c r="GNE80" s="38"/>
      <c r="GNF80" s="38"/>
      <c r="GNG80" s="38"/>
      <c r="GNH80" s="38"/>
      <c r="GNI80" s="38"/>
      <c r="GNJ80" s="38"/>
      <c r="GNK80" s="38"/>
      <c r="GNL80" s="38"/>
      <c r="GNM80" s="38"/>
      <c r="GNN80" s="38"/>
      <c r="GNO80" s="38"/>
      <c r="GNP80" s="38"/>
      <c r="GNQ80" s="38"/>
      <c r="GNR80" s="38"/>
      <c r="GNS80" s="38"/>
      <c r="GNT80" s="38"/>
      <c r="GNU80" s="38"/>
      <c r="GNV80" s="38"/>
      <c r="GNW80" s="38"/>
      <c r="GNX80" s="38"/>
      <c r="GNY80" s="38"/>
      <c r="GNZ80" s="38"/>
      <c r="GOA80" s="38"/>
      <c r="GOB80" s="38"/>
      <c r="GOC80" s="38"/>
      <c r="GOD80" s="38"/>
      <c r="GOE80" s="38"/>
      <c r="GOF80" s="38"/>
      <c r="GOG80" s="38"/>
      <c r="GOH80" s="38"/>
      <c r="GOI80" s="38"/>
      <c r="GOJ80" s="38"/>
      <c r="GOK80" s="38"/>
      <c r="GOL80" s="38"/>
      <c r="GOM80" s="38"/>
      <c r="GON80" s="38"/>
      <c r="GOO80" s="38"/>
      <c r="GOP80" s="38"/>
      <c r="GOQ80" s="38"/>
      <c r="GOR80" s="38"/>
      <c r="GOS80" s="38"/>
      <c r="GOT80" s="38"/>
      <c r="GOU80" s="38"/>
      <c r="GOV80" s="38"/>
      <c r="GOW80" s="38"/>
      <c r="GOX80" s="38"/>
      <c r="GOY80" s="38"/>
      <c r="GOZ80" s="38"/>
      <c r="GPA80" s="38"/>
      <c r="GPB80" s="38"/>
      <c r="GPC80" s="38"/>
      <c r="GPD80" s="38"/>
      <c r="GPE80" s="38"/>
      <c r="GPF80" s="38"/>
      <c r="GPG80" s="38"/>
      <c r="GPH80" s="38"/>
      <c r="GPI80" s="38"/>
      <c r="GPJ80" s="38"/>
      <c r="GPK80" s="38"/>
      <c r="GPL80" s="38"/>
      <c r="GPM80" s="38"/>
      <c r="GPN80" s="38"/>
      <c r="GPO80" s="38"/>
      <c r="GPP80" s="38"/>
      <c r="GPQ80" s="38"/>
      <c r="GPR80" s="38"/>
      <c r="GPS80" s="38"/>
      <c r="GPT80" s="38"/>
      <c r="GPU80" s="38"/>
      <c r="GPV80" s="38"/>
      <c r="GPW80" s="38"/>
      <c r="GPX80" s="38"/>
      <c r="GPY80" s="38"/>
      <c r="GPZ80" s="38"/>
      <c r="GQA80" s="38"/>
      <c r="GQB80" s="38"/>
      <c r="GQC80" s="38"/>
      <c r="GQD80" s="38"/>
      <c r="GQE80" s="38"/>
      <c r="GQF80" s="38"/>
      <c r="GQG80" s="38"/>
      <c r="GQH80" s="38"/>
      <c r="GQI80" s="38"/>
      <c r="GQJ80" s="38"/>
      <c r="GQK80" s="38"/>
      <c r="GQL80" s="38"/>
      <c r="GQM80" s="38"/>
      <c r="GQN80" s="38"/>
      <c r="GQO80" s="38"/>
      <c r="GQP80" s="38"/>
      <c r="GQQ80" s="38"/>
      <c r="GQR80" s="38"/>
      <c r="GQS80" s="38"/>
      <c r="GQT80" s="38"/>
      <c r="GQU80" s="38"/>
      <c r="GQV80" s="38"/>
      <c r="GQW80" s="38"/>
      <c r="GQX80" s="38"/>
      <c r="GQY80" s="38"/>
      <c r="GQZ80" s="38"/>
      <c r="GRA80" s="38"/>
      <c r="GRB80" s="38"/>
      <c r="GRC80" s="38"/>
      <c r="GRD80" s="38"/>
      <c r="GRE80" s="38"/>
      <c r="GRF80" s="38"/>
      <c r="GRG80" s="38"/>
      <c r="GRH80" s="38"/>
      <c r="GRI80" s="38"/>
      <c r="GRJ80" s="38"/>
      <c r="GRK80" s="38"/>
      <c r="GRL80" s="38"/>
      <c r="GRM80" s="38"/>
      <c r="GRN80" s="38"/>
      <c r="GRO80" s="38"/>
      <c r="GRP80" s="38"/>
      <c r="GRQ80" s="38"/>
      <c r="GRR80" s="38"/>
      <c r="GRS80" s="38"/>
      <c r="GRT80" s="38"/>
      <c r="GRU80" s="38"/>
      <c r="GRV80" s="38"/>
      <c r="GRW80" s="38"/>
      <c r="GRX80" s="38"/>
      <c r="GRY80" s="38"/>
      <c r="GRZ80" s="38"/>
      <c r="GSA80" s="38"/>
      <c r="GSB80" s="38"/>
      <c r="GSC80" s="38"/>
      <c r="GSD80" s="38"/>
      <c r="GSE80" s="38"/>
      <c r="GSF80" s="38"/>
      <c r="GSG80" s="38"/>
      <c r="GSH80" s="38"/>
      <c r="GSI80" s="38"/>
      <c r="GSJ80" s="38"/>
      <c r="GSK80" s="38"/>
      <c r="GSL80" s="38"/>
      <c r="GSM80" s="38"/>
      <c r="GSN80" s="38"/>
      <c r="GSO80" s="38"/>
      <c r="GSP80" s="38"/>
      <c r="GSQ80" s="38"/>
      <c r="GSR80" s="38"/>
      <c r="GSS80" s="38"/>
      <c r="GST80" s="38"/>
      <c r="GSU80" s="38"/>
      <c r="GSV80" s="38"/>
      <c r="GSW80" s="38"/>
      <c r="GSX80" s="38"/>
      <c r="GSY80" s="38"/>
      <c r="GSZ80" s="38"/>
      <c r="GTA80" s="38"/>
      <c r="GTB80" s="38"/>
      <c r="GTC80" s="38"/>
      <c r="GTD80" s="38"/>
      <c r="GTE80" s="38"/>
      <c r="GTF80" s="38"/>
      <c r="GTG80" s="38"/>
      <c r="GTH80" s="38"/>
      <c r="GTI80" s="38"/>
      <c r="GTJ80" s="38"/>
      <c r="GTK80" s="38"/>
      <c r="GTL80" s="38"/>
      <c r="GTM80" s="38"/>
      <c r="GTN80" s="38"/>
      <c r="GTO80" s="38"/>
      <c r="GTP80" s="38"/>
      <c r="GTQ80" s="38"/>
      <c r="GTR80" s="38"/>
      <c r="GTS80" s="38"/>
      <c r="GTT80" s="38"/>
      <c r="GTU80" s="38"/>
      <c r="GTV80" s="38"/>
      <c r="GTW80" s="38"/>
      <c r="GTX80" s="38"/>
      <c r="GTY80" s="38"/>
      <c r="GTZ80" s="38"/>
      <c r="GUA80" s="38"/>
      <c r="GUB80" s="38"/>
      <c r="GUC80" s="38"/>
      <c r="GUD80" s="38"/>
      <c r="GUE80" s="38"/>
      <c r="GUF80" s="38"/>
      <c r="GUG80" s="38"/>
      <c r="GUH80" s="38"/>
      <c r="GUI80" s="38"/>
      <c r="GUJ80" s="38"/>
      <c r="GUK80" s="38"/>
      <c r="GUL80" s="38"/>
      <c r="GUM80" s="38"/>
      <c r="GUN80" s="38"/>
      <c r="GUO80" s="38"/>
      <c r="GUP80" s="38"/>
      <c r="GUQ80" s="38"/>
      <c r="GUR80" s="38"/>
      <c r="GUS80" s="38"/>
      <c r="GUT80" s="38"/>
      <c r="GUU80" s="38"/>
      <c r="GUV80" s="38"/>
      <c r="GUW80" s="38"/>
      <c r="GUX80" s="38"/>
      <c r="GUY80" s="38"/>
      <c r="GUZ80" s="38"/>
      <c r="GVA80" s="38"/>
      <c r="GVB80" s="38"/>
      <c r="GVC80" s="38"/>
      <c r="GVD80" s="38"/>
      <c r="GVE80" s="38"/>
      <c r="GVF80" s="38"/>
      <c r="GVG80" s="38"/>
      <c r="GVH80" s="38"/>
      <c r="GVI80" s="38"/>
      <c r="GVJ80" s="38"/>
      <c r="GVK80" s="38"/>
      <c r="GVL80" s="38"/>
      <c r="GVM80" s="38"/>
      <c r="GVN80" s="38"/>
      <c r="GVO80" s="38"/>
      <c r="GVP80" s="38"/>
      <c r="GVQ80" s="38"/>
      <c r="GVR80" s="38"/>
      <c r="GVS80" s="38"/>
      <c r="GVT80" s="38"/>
      <c r="GVU80" s="38"/>
      <c r="GVV80" s="38"/>
      <c r="GVW80" s="38"/>
      <c r="GVX80" s="38"/>
      <c r="GVY80" s="38"/>
      <c r="GVZ80" s="38"/>
      <c r="GWA80" s="38"/>
      <c r="GWB80" s="38"/>
      <c r="GWC80" s="38"/>
      <c r="GWD80" s="38"/>
      <c r="GWE80" s="38"/>
      <c r="GWF80" s="38"/>
      <c r="GWG80" s="38"/>
      <c r="GWH80" s="38"/>
      <c r="GWI80" s="38"/>
      <c r="GWJ80" s="38"/>
      <c r="GWK80" s="38"/>
      <c r="GWL80" s="38"/>
      <c r="GWM80" s="38"/>
      <c r="GWN80" s="38"/>
      <c r="GWO80" s="38"/>
      <c r="GWP80" s="38"/>
      <c r="GWQ80" s="38"/>
      <c r="GWR80" s="38"/>
      <c r="GWS80" s="38"/>
      <c r="GWT80" s="38"/>
      <c r="GWU80" s="38"/>
      <c r="GWV80" s="38"/>
      <c r="GWW80" s="38"/>
      <c r="GWX80" s="38"/>
      <c r="GWY80" s="38"/>
      <c r="GWZ80" s="38"/>
      <c r="GXA80" s="38"/>
      <c r="GXB80" s="38"/>
      <c r="GXC80" s="38"/>
      <c r="GXD80" s="38"/>
      <c r="GXE80" s="38"/>
      <c r="GXF80" s="38"/>
      <c r="GXG80" s="38"/>
      <c r="GXH80" s="38"/>
      <c r="GXI80" s="38"/>
      <c r="GXJ80" s="38"/>
      <c r="GXK80" s="38"/>
      <c r="GXL80" s="38"/>
      <c r="GXM80" s="38"/>
      <c r="GXN80" s="38"/>
      <c r="GXO80" s="38"/>
      <c r="GXP80" s="38"/>
      <c r="GXQ80" s="38"/>
      <c r="GXR80" s="38"/>
      <c r="GXS80" s="38"/>
      <c r="GXT80" s="38"/>
      <c r="GXU80" s="38"/>
      <c r="GXV80" s="38"/>
      <c r="GXW80" s="38"/>
      <c r="GXX80" s="38"/>
      <c r="GXY80" s="38"/>
      <c r="GXZ80" s="38"/>
      <c r="GYA80" s="38"/>
      <c r="GYB80" s="38"/>
      <c r="GYC80" s="38"/>
      <c r="GYD80" s="38"/>
      <c r="GYE80" s="38"/>
      <c r="GYF80" s="38"/>
      <c r="GYG80" s="38"/>
      <c r="GYH80" s="38"/>
      <c r="GYI80" s="38"/>
      <c r="GYJ80" s="38"/>
      <c r="GYK80" s="38"/>
      <c r="GYL80" s="38"/>
      <c r="GYM80" s="38"/>
      <c r="GYN80" s="38"/>
      <c r="GYO80" s="38"/>
      <c r="GYP80" s="38"/>
      <c r="GYQ80" s="38"/>
      <c r="GYR80" s="38"/>
      <c r="GYS80" s="38"/>
      <c r="GYT80" s="38"/>
      <c r="GYU80" s="38"/>
      <c r="GYV80" s="38"/>
      <c r="GYW80" s="38"/>
      <c r="GYX80" s="38"/>
      <c r="GYY80" s="38"/>
      <c r="GYZ80" s="38"/>
      <c r="GZA80" s="38"/>
      <c r="GZB80" s="38"/>
      <c r="GZC80" s="38"/>
      <c r="GZD80" s="38"/>
      <c r="GZE80" s="38"/>
      <c r="GZF80" s="38"/>
      <c r="GZG80" s="38"/>
      <c r="GZH80" s="38"/>
      <c r="GZI80" s="38"/>
      <c r="GZJ80" s="38"/>
      <c r="GZK80" s="38"/>
      <c r="GZL80" s="38"/>
      <c r="GZM80" s="38"/>
      <c r="GZN80" s="38"/>
      <c r="GZO80" s="38"/>
      <c r="GZP80" s="38"/>
      <c r="GZQ80" s="38"/>
      <c r="GZR80" s="38"/>
      <c r="GZS80" s="38"/>
      <c r="GZT80" s="38"/>
      <c r="GZU80" s="38"/>
      <c r="GZV80" s="38"/>
      <c r="GZW80" s="38"/>
      <c r="GZX80" s="38"/>
      <c r="GZY80" s="38"/>
      <c r="GZZ80" s="38"/>
      <c r="HAA80" s="38"/>
      <c r="HAB80" s="38"/>
      <c r="HAC80" s="38"/>
      <c r="HAD80" s="38"/>
      <c r="HAE80" s="38"/>
      <c r="HAF80" s="38"/>
      <c r="HAG80" s="38"/>
      <c r="HAH80" s="38"/>
      <c r="HAI80" s="38"/>
      <c r="HAJ80" s="38"/>
      <c r="HAK80" s="38"/>
      <c r="HAL80" s="38"/>
      <c r="HAM80" s="38"/>
      <c r="HAN80" s="38"/>
      <c r="HAO80" s="38"/>
      <c r="HAP80" s="38"/>
      <c r="HAQ80" s="38"/>
      <c r="HAR80" s="38"/>
      <c r="HAS80" s="38"/>
      <c r="HAT80" s="38"/>
      <c r="HAU80" s="38"/>
      <c r="HAV80" s="38"/>
      <c r="HAW80" s="38"/>
      <c r="HAX80" s="38"/>
      <c r="HAY80" s="38"/>
      <c r="HAZ80" s="38"/>
      <c r="HBA80" s="38"/>
      <c r="HBB80" s="38"/>
      <c r="HBC80" s="38"/>
      <c r="HBD80" s="38"/>
      <c r="HBE80" s="38"/>
      <c r="HBF80" s="38"/>
      <c r="HBG80" s="38"/>
      <c r="HBH80" s="38"/>
      <c r="HBI80" s="38"/>
      <c r="HBJ80" s="38"/>
      <c r="HBK80" s="38"/>
      <c r="HBL80" s="38"/>
      <c r="HBM80" s="38"/>
      <c r="HBN80" s="38"/>
      <c r="HBO80" s="38"/>
      <c r="HBP80" s="38"/>
      <c r="HBQ80" s="38"/>
      <c r="HBR80" s="38"/>
      <c r="HBS80" s="38"/>
      <c r="HBT80" s="38"/>
      <c r="HBU80" s="38"/>
      <c r="HBV80" s="38"/>
      <c r="HBW80" s="38"/>
      <c r="HBX80" s="38"/>
      <c r="HBY80" s="38"/>
      <c r="HBZ80" s="38"/>
      <c r="HCA80" s="38"/>
      <c r="HCB80" s="38"/>
      <c r="HCC80" s="38"/>
      <c r="HCD80" s="38"/>
      <c r="HCE80" s="38"/>
      <c r="HCF80" s="38"/>
      <c r="HCG80" s="38"/>
      <c r="HCH80" s="38"/>
      <c r="HCI80" s="38"/>
      <c r="HCJ80" s="38"/>
      <c r="HCK80" s="38"/>
      <c r="HCL80" s="38"/>
      <c r="HCM80" s="38"/>
      <c r="HCN80" s="38"/>
      <c r="HCO80" s="38"/>
      <c r="HCP80" s="38"/>
      <c r="HCQ80" s="38"/>
      <c r="HCR80" s="38"/>
      <c r="HCS80" s="38"/>
      <c r="HCT80" s="38"/>
      <c r="HCU80" s="38"/>
      <c r="HCV80" s="38"/>
      <c r="HCW80" s="38"/>
      <c r="HCX80" s="38"/>
      <c r="HCY80" s="38"/>
      <c r="HCZ80" s="38"/>
      <c r="HDA80" s="38"/>
      <c r="HDB80" s="38"/>
      <c r="HDC80" s="38"/>
      <c r="HDD80" s="38"/>
      <c r="HDE80" s="38"/>
      <c r="HDF80" s="38"/>
      <c r="HDG80" s="38"/>
      <c r="HDH80" s="38"/>
      <c r="HDI80" s="38"/>
      <c r="HDJ80" s="38"/>
      <c r="HDK80" s="38"/>
      <c r="HDL80" s="38"/>
      <c r="HDM80" s="38"/>
      <c r="HDN80" s="38"/>
      <c r="HDO80" s="38"/>
      <c r="HDP80" s="38"/>
      <c r="HDQ80" s="38"/>
      <c r="HDR80" s="38"/>
      <c r="HDS80" s="38"/>
      <c r="HDT80" s="38"/>
      <c r="HDU80" s="38"/>
      <c r="HDV80" s="38"/>
      <c r="HDW80" s="38"/>
      <c r="HDX80" s="38"/>
      <c r="HDY80" s="38"/>
      <c r="HDZ80" s="38"/>
      <c r="HEA80" s="38"/>
      <c r="HEB80" s="38"/>
      <c r="HEC80" s="38"/>
      <c r="HED80" s="38"/>
      <c r="HEE80" s="38"/>
      <c r="HEF80" s="38"/>
      <c r="HEG80" s="38"/>
      <c r="HEH80" s="38"/>
      <c r="HEI80" s="38"/>
      <c r="HEJ80" s="38"/>
      <c r="HEK80" s="38"/>
      <c r="HEL80" s="38"/>
      <c r="HEM80" s="38"/>
      <c r="HEN80" s="38"/>
      <c r="HEO80" s="38"/>
      <c r="HEP80" s="38"/>
      <c r="HEQ80" s="38"/>
      <c r="HER80" s="38"/>
      <c r="HES80" s="38"/>
      <c r="HET80" s="38"/>
      <c r="HEU80" s="38"/>
      <c r="HEV80" s="38"/>
      <c r="HEW80" s="38"/>
      <c r="HEX80" s="38"/>
      <c r="HEY80" s="38"/>
      <c r="HEZ80" s="38"/>
      <c r="HFA80" s="38"/>
      <c r="HFB80" s="38"/>
      <c r="HFC80" s="38"/>
      <c r="HFD80" s="38"/>
      <c r="HFE80" s="38"/>
      <c r="HFF80" s="38"/>
      <c r="HFG80" s="38"/>
      <c r="HFH80" s="38"/>
      <c r="HFI80" s="38"/>
      <c r="HFJ80" s="38"/>
      <c r="HFK80" s="38"/>
      <c r="HFL80" s="38"/>
      <c r="HFM80" s="38"/>
      <c r="HFN80" s="38"/>
      <c r="HFO80" s="38"/>
      <c r="HFP80" s="38"/>
      <c r="HFQ80" s="38"/>
      <c r="HFR80" s="38"/>
      <c r="HFS80" s="38"/>
      <c r="HFT80" s="38"/>
      <c r="HFU80" s="38"/>
      <c r="HFV80" s="38"/>
      <c r="HFW80" s="38"/>
      <c r="HFX80" s="38"/>
      <c r="HFY80" s="38"/>
      <c r="HFZ80" s="38"/>
      <c r="HGA80" s="38"/>
      <c r="HGB80" s="38"/>
      <c r="HGC80" s="38"/>
      <c r="HGD80" s="38"/>
      <c r="HGE80" s="38"/>
      <c r="HGF80" s="38"/>
      <c r="HGG80" s="38"/>
      <c r="HGH80" s="38"/>
      <c r="HGI80" s="38"/>
      <c r="HGJ80" s="38"/>
      <c r="HGK80" s="38"/>
      <c r="HGL80" s="38"/>
      <c r="HGM80" s="38"/>
      <c r="HGN80" s="38"/>
      <c r="HGO80" s="38"/>
      <c r="HGP80" s="38"/>
      <c r="HGQ80" s="38"/>
      <c r="HGR80" s="38"/>
      <c r="HGS80" s="38"/>
      <c r="HGT80" s="38"/>
      <c r="HGU80" s="38"/>
      <c r="HGV80" s="38"/>
      <c r="HGW80" s="38"/>
      <c r="HGX80" s="38"/>
      <c r="HGY80" s="38"/>
      <c r="HGZ80" s="38"/>
      <c r="HHA80" s="38"/>
      <c r="HHB80" s="38"/>
      <c r="HHC80" s="38"/>
      <c r="HHD80" s="38"/>
      <c r="HHE80" s="38"/>
      <c r="HHF80" s="38"/>
      <c r="HHG80" s="38"/>
      <c r="HHH80" s="38"/>
      <c r="HHI80" s="38"/>
      <c r="HHJ80" s="38"/>
      <c r="HHK80" s="38"/>
      <c r="HHL80" s="38"/>
      <c r="HHM80" s="38"/>
      <c r="HHN80" s="38"/>
      <c r="HHO80" s="38"/>
      <c r="HHP80" s="38"/>
      <c r="HHQ80" s="38"/>
      <c r="HHR80" s="38"/>
      <c r="HHS80" s="38"/>
      <c r="HHT80" s="38"/>
      <c r="HHU80" s="38"/>
      <c r="HHV80" s="38"/>
      <c r="HHW80" s="38"/>
      <c r="HHX80" s="38"/>
      <c r="HHY80" s="38"/>
      <c r="HHZ80" s="38"/>
      <c r="HIA80" s="38"/>
      <c r="HIB80" s="38"/>
      <c r="HIC80" s="38"/>
      <c r="HID80" s="38"/>
      <c r="HIE80" s="38"/>
      <c r="HIF80" s="38"/>
      <c r="HIG80" s="38"/>
      <c r="HIH80" s="38"/>
      <c r="HII80" s="38"/>
      <c r="HIJ80" s="38"/>
      <c r="HIK80" s="38"/>
      <c r="HIL80" s="38"/>
      <c r="HIM80" s="38"/>
      <c r="HIN80" s="38"/>
      <c r="HIO80" s="38"/>
      <c r="HIP80" s="38"/>
      <c r="HIQ80" s="38"/>
      <c r="HIR80" s="38"/>
      <c r="HIS80" s="38"/>
      <c r="HIT80" s="38"/>
      <c r="HIU80" s="38"/>
      <c r="HIV80" s="38"/>
      <c r="HIW80" s="38"/>
      <c r="HIX80" s="38"/>
      <c r="HIY80" s="38"/>
      <c r="HIZ80" s="38"/>
      <c r="HJA80" s="38"/>
      <c r="HJB80" s="38"/>
      <c r="HJC80" s="38"/>
      <c r="HJD80" s="38"/>
      <c r="HJE80" s="38"/>
      <c r="HJF80" s="38"/>
      <c r="HJG80" s="38"/>
      <c r="HJH80" s="38"/>
      <c r="HJI80" s="38"/>
      <c r="HJJ80" s="38"/>
      <c r="HJK80" s="38"/>
      <c r="HJL80" s="38"/>
      <c r="HJM80" s="38"/>
      <c r="HJN80" s="38"/>
      <c r="HJO80" s="38"/>
      <c r="HJP80" s="38"/>
      <c r="HJQ80" s="38"/>
      <c r="HJR80" s="38"/>
      <c r="HJS80" s="38"/>
      <c r="HJT80" s="38"/>
      <c r="HJU80" s="38"/>
      <c r="HJV80" s="38"/>
      <c r="HJW80" s="38"/>
      <c r="HJX80" s="38"/>
      <c r="HJY80" s="38"/>
      <c r="HJZ80" s="38"/>
      <c r="HKA80" s="38"/>
      <c r="HKB80" s="38"/>
      <c r="HKC80" s="38"/>
      <c r="HKD80" s="38"/>
      <c r="HKE80" s="38"/>
      <c r="HKF80" s="38"/>
      <c r="HKG80" s="38"/>
      <c r="HKH80" s="38"/>
      <c r="HKI80" s="38"/>
      <c r="HKJ80" s="38"/>
      <c r="HKK80" s="38"/>
      <c r="HKL80" s="38"/>
      <c r="HKM80" s="38"/>
      <c r="HKN80" s="38"/>
      <c r="HKO80" s="38"/>
      <c r="HKP80" s="38"/>
      <c r="HKQ80" s="38"/>
      <c r="HKR80" s="38"/>
      <c r="HKS80" s="38"/>
      <c r="HKT80" s="38"/>
      <c r="HKU80" s="38"/>
      <c r="HKV80" s="38"/>
      <c r="HKW80" s="38"/>
      <c r="HKX80" s="38"/>
      <c r="HKY80" s="38"/>
      <c r="HKZ80" s="38"/>
      <c r="HLA80" s="38"/>
      <c r="HLB80" s="38"/>
      <c r="HLC80" s="38"/>
      <c r="HLD80" s="38"/>
      <c r="HLE80" s="38"/>
      <c r="HLF80" s="38"/>
      <c r="HLG80" s="38"/>
      <c r="HLH80" s="38"/>
      <c r="HLI80" s="38"/>
      <c r="HLJ80" s="38"/>
      <c r="HLK80" s="38"/>
      <c r="HLL80" s="38"/>
      <c r="HLM80" s="38"/>
      <c r="HLN80" s="38"/>
      <c r="HLO80" s="38"/>
      <c r="HLP80" s="38"/>
      <c r="HLQ80" s="38"/>
      <c r="HLR80" s="38"/>
      <c r="HLS80" s="38"/>
      <c r="HLT80" s="38"/>
      <c r="HLU80" s="38"/>
      <c r="HLV80" s="38"/>
      <c r="HLW80" s="38"/>
      <c r="HLX80" s="38"/>
      <c r="HLY80" s="38"/>
      <c r="HLZ80" s="38"/>
      <c r="HMA80" s="38"/>
      <c r="HMB80" s="38"/>
      <c r="HMC80" s="38"/>
      <c r="HMD80" s="38"/>
      <c r="HME80" s="38"/>
      <c r="HMF80" s="38"/>
      <c r="HMG80" s="38"/>
      <c r="HMH80" s="38"/>
      <c r="HMI80" s="38"/>
      <c r="HMJ80" s="38"/>
      <c r="HMK80" s="38"/>
      <c r="HML80" s="38"/>
      <c r="HMM80" s="38"/>
      <c r="HMN80" s="38"/>
      <c r="HMO80" s="38"/>
      <c r="HMP80" s="38"/>
      <c r="HMQ80" s="38"/>
      <c r="HMR80" s="38"/>
      <c r="HMS80" s="38"/>
      <c r="HMT80" s="38"/>
      <c r="HMU80" s="38"/>
      <c r="HMV80" s="38"/>
      <c r="HMW80" s="38"/>
      <c r="HMX80" s="38"/>
      <c r="HMY80" s="38"/>
      <c r="HMZ80" s="38"/>
      <c r="HNA80" s="38"/>
      <c r="HNB80" s="38"/>
      <c r="HNC80" s="38"/>
      <c r="HND80" s="38"/>
      <c r="HNE80" s="38"/>
      <c r="HNF80" s="38"/>
      <c r="HNG80" s="38"/>
      <c r="HNH80" s="38"/>
      <c r="HNI80" s="38"/>
      <c r="HNJ80" s="38"/>
      <c r="HNK80" s="38"/>
      <c r="HNL80" s="38"/>
      <c r="HNM80" s="38"/>
      <c r="HNN80" s="38"/>
      <c r="HNO80" s="38"/>
      <c r="HNP80" s="38"/>
      <c r="HNQ80" s="38"/>
      <c r="HNR80" s="38"/>
      <c r="HNS80" s="38"/>
      <c r="HNT80" s="38"/>
      <c r="HNU80" s="38"/>
      <c r="HNV80" s="38"/>
      <c r="HNW80" s="38"/>
      <c r="HNX80" s="38"/>
      <c r="HNY80" s="38"/>
      <c r="HNZ80" s="38"/>
      <c r="HOA80" s="38"/>
      <c r="HOB80" s="38"/>
      <c r="HOC80" s="38"/>
      <c r="HOD80" s="38"/>
      <c r="HOE80" s="38"/>
      <c r="HOF80" s="38"/>
      <c r="HOG80" s="38"/>
      <c r="HOH80" s="38"/>
      <c r="HOI80" s="38"/>
      <c r="HOJ80" s="38"/>
      <c r="HOK80" s="38"/>
      <c r="HOL80" s="38"/>
      <c r="HOM80" s="38"/>
      <c r="HON80" s="38"/>
      <c r="HOO80" s="38"/>
      <c r="HOP80" s="38"/>
      <c r="HOQ80" s="38"/>
      <c r="HOR80" s="38"/>
      <c r="HOS80" s="38"/>
      <c r="HOT80" s="38"/>
      <c r="HOU80" s="38"/>
      <c r="HOV80" s="38"/>
      <c r="HOW80" s="38"/>
      <c r="HOX80" s="38"/>
      <c r="HOY80" s="38"/>
      <c r="HOZ80" s="38"/>
      <c r="HPA80" s="38"/>
      <c r="HPB80" s="38"/>
      <c r="HPC80" s="38"/>
      <c r="HPD80" s="38"/>
      <c r="HPE80" s="38"/>
      <c r="HPF80" s="38"/>
      <c r="HPG80" s="38"/>
      <c r="HPH80" s="38"/>
      <c r="HPI80" s="38"/>
      <c r="HPJ80" s="38"/>
      <c r="HPK80" s="38"/>
      <c r="HPL80" s="38"/>
      <c r="HPM80" s="38"/>
      <c r="HPN80" s="38"/>
      <c r="HPO80" s="38"/>
      <c r="HPP80" s="38"/>
      <c r="HPQ80" s="38"/>
      <c r="HPR80" s="38"/>
      <c r="HPS80" s="38"/>
      <c r="HPT80" s="38"/>
      <c r="HPU80" s="38"/>
      <c r="HPV80" s="38"/>
      <c r="HPW80" s="38"/>
      <c r="HPX80" s="38"/>
      <c r="HPY80" s="38"/>
      <c r="HPZ80" s="38"/>
      <c r="HQA80" s="38"/>
      <c r="HQB80" s="38"/>
      <c r="HQC80" s="38"/>
      <c r="HQD80" s="38"/>
      <c r="HQE80" s="38"/>
      <c r="HQF80" s="38"/>
      <c r="HQG80" s="38"/>
      <c r="HQH80" s="38"/>
      <c r="HQI80" s="38"/>
      <c r="HQJ80" s="38"/>
      <c r="HQK80" s="38"/>
      <c r="HQL80" s="38"/>
      <c r="HQM80" s="38"/>
      <c r="HQN80" s="38"/>
      <c r="HQO80" s="38"/>
      <c r="HQP80" s="38"/>
      <c r="HQQ80" s="38"/>
      <c r="HQR80" s="38"/>
      <c r="HQS80" s="38"/>
      <c r="HQT80" s="38"/>
      <c r="HQU80" s="38"/>
      <c r="HQV80" s="38"/>
      <c r="HQW80" s="38"/>
      <c r="HQX80" s="38"/>
      <c r="HQY80" s="38"/>
      <c r="HQZ80" s="38"/>
      <c r="HRA80" s="38"/>
      <c r="HRB80" s="38"/>
      <c r="HRC80" s="38"/>
      <c r="HRD80" s="38"/>
      <c r="HRE80" s="38"/>
      <c r="HRF80" s="38"/>
      <c r="HRG80" s="38"/>
      <c r="HRH80" s="38"/>
      <c r="HRI80" s="38"/>
      <c r="HRJ80" s="38"/>
      <c r="HRK80" s="38"/>
      <c r="HRL80" s="38"/>
      <c r="HRM80" s="38"/>
      <c r="HRN80" s="38"/>
      <c r="HRO80" s="38"/>
      <c r="HRP80" s="38"/>
      <c r="HRQ80" s="38"/>
      <c r="HRR80" s="38"/>
      <c r="HRS80" s="38"/>
      <c r="HRT80" s="38"/>
      <c r="HRU80" s="38"/>
      <c r="HRV80" s="38"/>
      <c r="HRW80" s="38"/>
      <c r="HRX80" s="38"/>
      <c r="HRY80" s="38"/>
      <c r="HRZ80" s="38"/>
      <c r="HSA80" s="38"/>
      <c r="HSB80" s="38"/>
      <c r="HSC80" s="38"/>
      <c r="HSD80" s="38"/>
      <c r="HSE80" s="38"/>
      <c r="HSF80" s="38"/>
      <c r="HSG80" s="38"/>
      <c r="HSH80" s="38"/>
      <c r="HSI80" s="38"/>
      <c r="HSJ80" s="38"/>
      <c r="HSK80" s="38"/>
      <c r="HSL80" s="38"/>
      <c r="HSM80" s="38"/>
      <c r="HSN80" s="38"/>
      <c r="HSO80" s="38"/>
      <c r="HSP80" s="38"/>
      <c r="HSQ80" s="38"/>
      <c r="HSR80" s="38"/>
      <c r="HSS80" s="38"/>
      <c r="HST80" s="38"/>
      <c r="HSU80" s="38"/>
      <c r="HSV80" s="38"/>
      <c r="HSW80" s="38"/>
      <c r="HSX80" s="38"/>
      <c r="HSY80" s="38"/>
      <c r="HSZ80" s="38"/>
      <c r="HTA80" s="38"/>
      <c r="HTB80" s="38"/>
      <c r="HTC80" s="38"/>
      <c r="HTD80" s="38"/>
      <c r="HTE80" s="38"/>
      <c r="HTF80" s="38"/>
      <c r="HTG80" s="38"/>
      <c r="HTH80" s="38"/>
      <c r="HTI80" s="38"/>
      <c r="HTJ80" s="38"/>
      <c r="HTK80" s="38"/>
      <c r="HTL80" s="38"/>
      <c r="HTM80" s="38"/>
      <c r="HTN80" s="38"/>
      <c r="HTO80" s="38"/>
      <c r="HTP80" s="38"/>
      <c r="HTQ80" s="38"/>
      <c r="HTR80" s="38"/>
      <c r="HTS80" s="38"/>
      <c r="HTT80" s="38"/>
      <c r="HTU80" s="38"/>
      <c r="HTV80" s="38"/>
      <c r="HTW80" s="38"/>
      <c r="HTX80" s="38"/>
      <c r="HTY80" s="38"/>
      <c r="HTZ80" s="38"/>
      <c r="HUA80" s="38"/>
      <c r="HUB80" s="38"/>
      <c r="HUC80" s="38"/>
      <c r="HUD80" s="38"/>
      <c r="HUE80" s="38"/>
      <c r="HUF80" s="38"/>
      <c r="HUG80" s="38"/>
      <c r="HUH80" s="38"/>
      <c r="HUI80" s="38"/>
      <c r="HUJ80" s="38"/>
      <c r="HUK80" s="38"/>
      <c r="HUL80" s="38"/>
      <c r="HUM80" s="38"/>
      <c r="HUN80" s="38"/>
      <c r="HUO80" s="38"/>
      <c r="HUP80" s="38"/>
      <c r="HUQ80" s="38"/>
      <c r="HUR80" s="38"/>
      <c r="HUS80" s="38"/>
      <c r="HUT80" s="38"/>
      <c r="HUU80" s="38"/>
      <c r="HUV80" s="38"/>
      <c r="HUW80" s="38"/>
      <c r="HUX80" s="38"/>
      <c r="HUY80" s="38"/>
      <c r="HUZ80" s="38"/>
      <c r="HVA80" s="38"/>
      <c r="HVB80" s="38"/>
      <c r="HVC80" s="38"/>
      <c r="HVD80" s="38"/>
      <c r="HVE80" s="38"/>
      <c r="HVF80" s="38"/>
      <c r="HVG80" s="38"/>
      <c r="HVH80" s="38"/>
      <c r="HVI80" s="38"/>
      <c r="HVJ80" s="38"/>
      <c r="HVK80" s="38"/>
      <c r="HVL80" s="38"/>
      <c r="HVM80" s="38"/>
      <c r="HVN80" s="38"/>
      <c r="HVO80" s="38"/>
      <c r="HVP80" s="38"/>
      <c r="HVQ80" s="38"/>
      <c r="HVR80" s="38"/>
      <c r="HVS80" s="38"/>
      <c r="HVT80" s="38"/>
      <c r="HVU80" s="38"/>
      <c r="HVV80" s="38"/>
      <c r="HVW80" s="38"/>
      <c r="HVX80" s="38"/>
      <c r="HVY80" s="38"/>
      <c r="HVZ80" s="38"/>
      <c r="HWA80" s="38"/>
      <c r="HWB80" s="38"/>
      <c r="HWC80" s="38"/>
      <c r="HWD80" s="38"/>
      <c r="HWE80" s="38"/>
      <c r="HWF80" s="38"/>
      <c r="HWG80" s="38"/>
      <c r="HWH80" s="38"/>
      <c r="HWI80" s="38"/>
      <c r="HWJ80" s="38"/>
      <c r="HWK80" s="38"/>
      <c r="HWL80" s="38"/>
      <c r="HWM80" s="38"/>
      <c r="HWN80" s="38"/>
      <c r="HWO80" s="38"/>
      <c r="HWP80" s="38"/>
      <c r="HWQ80" s="38"/>
      <c r="HWR80" s="38"/>
      <c r="HWS80" s="38"/>
      <c r="HWT80" s="38"/>
      <c r="HWU80" s="38"/>
      <c r="HWV80" s="38"/>
      <c r="HWW80" s="38"/>
      <c r="HWX80" s="38"/>
      <c r="HWY80" s="38"/>
      <c r="HWZ80" s="38"/>
      <c r="HXA80" s="38"/>
      <c r="HXB80" s="38"/>
      <c r="HXC80" s="38"/>
      <c r="HXD80" s="38"/>
      <c r="HXE80" s="38"/>
      <c r="HXF80" s="38"/>
      <c r="HXG80" s="38"/>
      <c r="HXH80" s="38"/>
      <c r="HXI80" s="38"/>
      <c r="HXJ80" s="38"/>
      <c r="HXK80" s="38"/>
      <c r="HXL80" s="38"/>
      <c r="HXM80" s="38"/>
      <c r="HXN80" s="38"/>
      <c r="HXO80" s="38"/>
      <c r="HXP80" s="38"/>
      <c r="HXQ80" s="38"/>
      <c r="HXR80" s="38"/>
      <c r="HXS80" s="38"/>
      <c r="HXT80" s="38"/>
      <c r="HXU80" s="38"/>
      <c r="HXV80" s="38"/>
      <c r="HXW80" s="38"/>
      <c r="HXX80" s="38"/>
      <c r="HXY80" s="38"/>
      <c r="HXZ80" s="38"/>
      <c r="HYA80" s="38"/>
      <c r="HYB80" s="38"/>
      <c r="HYC80" s="38"/>
      <c r="HYD80" s="38"/>
      <c r="HYE80" s="38"/>
      <c r="HYF80" s="38"/>
      <c r="HYG80" s="38"/>
      <c r="HYH80" s="38"/>
      <c r="HYI80" s="38"/>
      <c r="HYJ80" s="38"/>
      <c r="HYK80" s="38"/>
      <c r="HYL80" s="38"/>
      <c r="HYM80" s="38"/>
      <c r="HYN80" s="38"/>
      <c r="HYO80" s="38"/>
      <c r="HYP80" s="38"/>
      <c r="HYQ80" s="38"/>
      <c r="HYR80" s="38"/>
      <c r="HYS80" s="38"/>
      <c r="HYT80" s="38"/>
      <c r="HYU80" s="38"/>
      <c r="HYV80" s="38"/>
      <c r="HYW80" s="38"/>
      <c r="HYX80" s="38"/>
      <c r="HYY80" s="38"/>
      <c r="HYZ80" s="38"/>
      <c r="HZA80" s="38"/>
      <c r="HZB80" s="38"/>
      <c r="HZC80" s="38"/>
      <c r="HZD80" s="38"/>
      <c r="HZE80" s="38"/>
      <c r="HZF80" s="38"/>
      <c r="HZG80" s="38"/>
      <c r="HZH80" s="38"/>
      <c r="HZI80" s="38"/>
      <c r="HZJ80" s="38"/>
      <c r="HZK80" s="38"/>
      <c r="HZL80" s="38"/>
      <c r="HZM80" s="38"/>
      <c r="HZN80" s="38"/>
      <c r="HZO80" s="38"/>
      <c r="HZP80" s="38"/>
      <c r="HZQ80" s="38"/>
      <c r="HZR80" s="38"/>
      <c r="HZS80" s="38"/>
      <c r="HZT80" s="38"/>
      <c r="HZU80" s="38"/>
      <c r="HZV80" s="38"/>
      <c r="HZW80" s="38"/>
      <c r="HZX80" s="38"/>
      <c r="HZY80" s="38"/>
      <c r="HZZ80" s="38"/>
      <c r="IAA80" s="38"/>
      <c r="IAB80" s="38"/>
      <c r="IAC80" s="38"/>
      <c r="IAD80" s="38"/>
      <c r="IAE80" s="38"/>
      <c r="IAF80" s="38"/>
      <c r="IAG80" s="38"/>
      <c r="IAH80" s="38"/>
      <c r="IAI80" s="38"/>
      <c r="IAJ80" s="38"/>
      <c r="IAK80" s="38"/>
      <c r="IAL80" s="38"/>
      <c r="IAM80" s="38"/>
      <c r="IAN80" s="38"/>
      <c r="IAO80" s="38"/>
      <c r="IAP80" s="38"/>
      <c r="IAQ80" s="38"/>
      <c r="IAR80" s="38"/>
      <c r="IAS80" s="38"/>
      <c r="IAT80" s="38"/>
      <c r="IAU80" s="38"/>
      <c r="IAV80" s="38"/>
      <c r="IAW80" s="38"/>
      <c r="IAX80" s="38"/>
      <c r="IAY80" s="38"/>
      <c r="IAZ80" s="38"/>
      <c r="IBA80" s="38"/>
      <c r="IBB80" s="38"/>
      <c r="IBC80" s="38"/>
      <c r="IBD80" s="38"/>
      <c r="IBE80" s="38"/>
      <c r="IBF80" s="38"/>
      <c r="IBG80" s="38"/>
      <c r="IBH80" s="38"/>
      <c r="IBI80" s="38"/>
      <c r="IBJ80" s="38"/>
      <c r="IBK80" s="38"/>
      <c r="IBL80" s="38"/>
      <c r="IBM80" s="38"/>
      <c r="IBN80" s="38"/>
      <c r="IBO80" s="38"/>
      <c r="IBP80" s="38"/>
      <c r="IBQ80" s="38"/>
      <c r="IBR80" s="38"/>
      <c r="IBS80" s="38"/>
      <c r="IBT80" s="38"/>
      <c r="IBU80" s="38"/>
      <c r="IBV80" s="38"/>
      <c r="IBW80" s="38"/>
      <c r="IBX80" s="38"/>
      <c r="IBY80" s="38"/>
      <c r="IBZ80" s="38"/>
      <c r="ICA80" s="38"/>
      <c r="ICB80" s="38"/>
      <c r="ICC80" s="38"/>
      <c r="ICD80" s="38"/>
      <c r="ICE80" s="38"/>
      <c r="ICF80" s="38"/>
      <c r="ICG80" s="38"/>
      <c r="ICH80" s="38"/>
      <c r="ICI80" s="38"/>
      <c r="ICJ80" s="38"/>
      <c r="ICK80" s="38"/>
      <c r="ICL80" s="38"/>
      <c r="ICM80" s="38"/>
      <c r="ICN80" s="38"/>
      <c r="ICO80" s="38"/>
      <c r="ICP80" s="38"/>
      <c r="ICQ80" s="38"/>
      <c r="ICR80" s="38"/>
      <c r="ICS80" s="38"/>
      <c r="ICT80" s="38"/>
      <c r="ICU80" s="38"/>
      <c r="ICV80" s="38"/>
      <c r="ICW80" s="38"/>
      <c r="ICX80" s="38"/>
      <c r="ICY80" s="38"/>
      <c r="ICZ80" s="38"/>
      <c r="IDA80" s="38"/>
      <c r="IDB80" s="38"/>
      <c r="IDC80" s="38"/>
      <c r="IDD80" s="38"/>
      <c r="IDE80" s="38"/>
      <c r="IDF80" s="38"/>
      <c r="IDG80" s="38"/>
      <c r="IDH80" s="38"/>
      <c r="IDI80" s="38"/>
      <c r="IDJ80" s="38"/>
      <c r="IDK80" s="38"/>
      <c r="IDL80" s="38"/>
      <c r="IDM80" s="38"/>
      <c r="IDN80" s="38"/>
      <c r="IDO80" s="38"/>
      <c r="IDP80" s="38"/>
      <c r="IDQ80" s="38"/>
      <c r="IDR80" s="38"/>
      <c r="IDS80" s="38"/>
      <c r="IDT80" s="38"/>
      <c r="IDU80" s="38"/>
      <c r="IDV80" s="38"/>
      <c r="IDW80" s="38"/>
      <c r="IDX80" s="38"/>
      <c r="IDY80" s="38"/>
      <c r="IDZ80" s="38"/>
      <c r="IEA80" s="38"/>
      <c r="IEB80" s="38"/>
      <c r="IEC80" s="38"/>
      <c r="IED80" s="38"/>
      <c r="IEE80" s="38"/>
      <c r="IEF80" s="38"/>
      <c r="IEG80" s="38"/>
      <c r="IEH80" s="38"/>
      <c r="IEI80" s="38"/>
      <c r="IEJ80" s="38"/>
      <c r="IEK80" s="38"/>
      <c r="IEL80" s="38"/>
      <c r="IEM80" s="38"/>
      <c r="IEN80" s="38"/>
      <c r="IEO80" s="38"/>
      <c r="IEP80" s="38"/>
      <c r="IEQ80" s="38"/>
      <c r="IER80" s="38"/>
      <c r="IES80" s="38"/>
      <c r="IET80" s="38"/>
      <c r="IEU80" s="38"/>
      <c r="IEV80" s="38"/>
      <c r="IEW80" s="38"/>
      <c r="IEX80" s="38"/>
      <c r="IEY80" s="38"/>
      <c r="IEZ80" s="38"/>
      <c r="IFA80" s="38"/>
      <c r="IFB80" s="38"/>
      <c r="IFC80" s="38"/>
      <c r="IFD80" s="38"/>
      <c r="IFE80" s="38"/>
      <c r="IFF80" s="38"/>
      <c r="IFG80" s="38"/>
      <c r="IFH80" s="38"/>
      <c r="IFI80" s="38"/>
      <c r="IFJ80" s="38"/>
      <c r="IFK80" s="38"/>
      <c r="IFL80" s="38"/>
      <c r="IFM80" s="38"/>
      <c r="IFN80" s="38"/>
      <c r="IFO80" s="38"/>
      <c r="IFP80" s="38"/>
      <c r="IFQ80" s="38"/>
      <c r="IFR80" s="38"/>
      <c r="IFS80" s="38"/>
      <c r="IFT80" s="38"/>
      <c r="IFU80" s="38"/>
      <c r="IFV80" s="38"/>
      <c r="IFW80" s="38"/>
      <c r="IFX80" s="38"/>
      <c r="IFY80" s="38"/>
      <c r="IFZ80" s="38"/>
      <c r="IGA80" s="38"/>
      <c r="IGB80" s="38"/>
      <c r="IGC80" s="38"/>
      <c r="IGD80" s="38"/>
      <c r="IGE80" s="38"/>
      <c r="IGF80" s="38"/>
      <c r="IGG80" s="38"/>
      <c r="IGH80" s="38"/>
      <c r="IGI80" s="38"/>
      <c r="IGJ80" s="38"/>
      <c r="IGK80" s="38"/>
      <c r="IGL80" s="38"/>
      <c r="IGM80" s="38"/>
      <c r="IGN80" s="38"/>
      <c r="IGO80" s="38"/>
      <c r="IGP80" s="38"/>
      <c r="IGQ80" s="38"/>
      <c r="IGR80" s="38"/>
      <c r="IGS80" s="38"/>
      <c r="IGT80" s="38"/>
      <c r="IGU80" s="38"/>
      <c r="IGV80" s="38"/>
      <c r="IGW80" s="38"/>
      <c r="IGX80" s="38"/>
      <c r="IGY80" s="38"/>
      <c r="IGZ80" s="38"/>
      <c r="IHA80" s="38"/>
      <c r="IHB80" s="38"/>
      <c r="IHC80" s="38"/>
      <c r="IHD80" s="38"/>
      <c r="IHE80" s="38"/>
      <c r="IHF80" s="38"/>
      <c r="IHG80" s="38"/>
      <c r="IHH80" s="38"/>
      <c r="IHI80" s="38"/>
      <c r="IHJ80" s="38"/>
      <c r="IHK80" s="38"/>
      <c r="IHL80" s="38"/>
      <c r="IHM80" s="38"/>
      <c r="IHN80" s="38"/>
      <c r="IHO80" s="38"/>
      <c r="IHP80" s="38"/>
      <c r="IHQ80" s="38"/>
      <c r="IHR80" s="38"/>
      <c r="IHS80" s="38"/>
      <c r="IHT80" s="38"/>
      <c r="IHU80" s="38"/>
      <c r="IHV80" s="38"/>
      <c r="IHW80" s="38"/>
      <c r="IHX80" s="38"/>
      <c r="IHY80" s="38"/>
      <c r="IHZ80" s="38"/>
      <c r="IIA80" s="38"/>
      <c r="IIB80" s="38"/>
      <c r="IIC80" s="38"/>
      <c r="IID80" s="38"/>
      <c r="IIE80" s="38"/>
      <c r="IIF80" s="38"/>
      <c r="IIG80" s="38"/>
      <c r="IIH80" s="38"/>
      <c r="III80" s="38"/>
      <c r="IIJ80" s="38"/>
      <c r="IIK80" s="38"/>
      <c r="IIL80" s="38"/>
      <c r="IIM80" s="38"/>
      <c r="IIN80" s="38"/>
      <c r="IIO80" s="38"/>
      <c r="IIP80" s="38"/>
      <c r="IIQ80" s="38"/>
      <c r="IIR80" s="38"/>
      <c r="IIS80" s="38"/>
      <c r="IIT80" s="38"/>
      <c r="IIU80" s="38"/>
      <c r="IIV80" s="38"/>
      <c r="IIW80" s="38"/>
      <c r="IIX80" s="38"/>
      <c r="IIY80" s="38"/>
      <c r="IIZ80" s="38"/>
      <c r="IJA80" s="38"/>
      <c r="IJB80" s="38"/>
      <c r="IJC80" s="38"/>
      <c r="IJD80" s="38"/>
      <c r="IJE80" s="38"/>
      <c r="IJF80" s="38"/>
      <c r="IJG80" s="38"/>
      <c r="IJH80" s="38"/>
      <c r="IJI80" s="38"/>
      <c r="IJJ80" s="38"/>
      <c r="IJK80" s="38"/>
      <c r="IJL80" s="38"/>
      <c r="IJM80" s="38"/>
      <c r="IJN80" s="38"/>
      <c r="IJO80" s="38"/>
      <c r="IJP80" s="38"/>
      <c r="IJQ80" s="38"/>
      <c r="IJR80" s="38"/>
      <c r="IJS80" s="38"/>
      <c r="IJT80" s="38"/>
      <c r="IJU80" s="38"/>
      <c r="IJV80" s="38"/>
      <c r="IJW80" s="38"/>
      <c r="IJX80" s="38"/>
      <c r="IJY80" s="38"/>
      <c r="IJZ80" s="38"/>
      <c r="IKA80" s="38"/>
      <c r="IKB80" s="38"/>
      <c r="IKC80" s="38"/>
      <c r="IKD80" s="38"/>
      <c r="IKE80" s="38"/>
      <c r="IKF80" s="38"/>
      <c r="IKG80" s="38"/>
      <c r="IKH80" s="38"/>
      <c r="IKI80" s="38"/>
      <c r="IKJ80" s="38"/>
      <c r="IKK80" s="38"/>
      <c r="IKL80" s="38"/>
      <c r="IKM80" s="38"/>
      <c r="IKN80" s="38"/>
      <c r="IKO80" s="38"/>
      <c r="IKP80" s="38"/>
      <c r="IKQ80" s="38"/>
      <c r="IKR80" s="38"/>
      <c r="IKS80" s="38"/>
      <c r="IKT80" s="38"/>
      <c r="IKU80" s="38"/>
      <c r="IKV80" s="38"/>
      <c r="IKW80" s="38"/>
      <c r="IKX80" s="38"/>
      <c r="IKY80" s="38"/>
      <c r="IKZ80" s="38"/>
      <c r="ILA80" s="38"/>
      <c r="ILB80" s="38"/>
      <c r="ILC80" s="38"/>
      <c r="ILD80" s="38"/>
      <c r="ILE80" s="38"/>
      <c r="ILF80" s="38"/>
      <c r="ILG80" s="38"/>
      <c r="ILH80" s="38"/>
      <c r="ILI80" s="38"/>
      <c r="ILJ80" s="38"/>
      <c r="ILK80" s="38"/>
      <c r="ILL80" s="38"/>
      <c r="ILM80" s="38"/>
      <c r="ILN80" s="38"/>
      <c r="ILO80" s="38"/>
      <c r="ILP80" s="38"/>
      <c r="ILQ80" s="38"/>
      <c r="ILR80" s="38"/>
      <c r="ILS80" s="38"/>
      <c r="ILT80" s="38"/>
      <c r="ILU80" s="38"/>
      <c r="ILV80" s="38"/>
      <c r="ILW80" s="38"/>
      <c r="ILX80" s="38"/>
      <c r="ILY80" s="38"/>
      <c r="ILZ80" s="38"/>
      <c r="IMA80" s="38"/>
      <c r="IMB80" s="38"/>
      <c r="IMC80" s="38"/>
      <c r="IMD80" s="38"/>
      <c r="IME80" s="38"/>
      <c r="IMF80" s="38"/>
      <c r="IMG80" s="38"/>
      <c r="IMH80" s="38"/>
      <c r="IMI80" s="38"/>
      <c r="IMJ80" s="38"/>
      <c r="IMK80" s="38"/>
      <c r="IML80" s="38"/>
      <c r="IMM80" s="38"/>
      <c r="IMN80" s="38"/>
      <c r="IMO80" s="38"/>
      <c r="IMP80" s="38"/>
      <c r="IMQ80" s="38"/>
      <c r="IMR80" s="38"/>
      <c r="IMS80" s="38"/>
      <c r="IMT80" s="38"/>
      <c r="IMU80" s="38"/>
      <c r="IMV80" s="38"/>
      <c r="IMW80" s="38"/>
      <c r="IMX80" s="38"/>
      <c r="IMY80" s="38"/>
      <c r="IMZ80" s="38"/>
      <c r="INA80" s="38"/>
      <c r="INB80" s="38"/>
      <c r="INC80" s="38"/>
      <c r="IND80" s="38"/>
      <c r="INE80" s="38"/>
      <c r="INF80" s="38"/>
      <c r="ING80" s="38"/>
      <c r="INH80" s="38"/>
      <c r="INI80" s="38"/>
      <c r="INJ80" s="38"/>
      <c r="INK80" s="38"/>
      <c r="INL80" s="38"/>
      <c r="INM80" s="38"/>
      <c r="INN80" s="38"/>
      <c r="INO80" s="38"/>
      <c r="INP80" s="38"/>
      <c r="INQ80" s="38"/>
      <c r="INR80" s="38"/>
      <c r="INS80" s="38"/>
      <c r="INT80" s="38"/>
      <c r="INU80" s="38"/>
      <c r="INV80" s="38"/>
      <c r="INW80" s="38"/>
      <c r="INX80" s="38"/>
      <c r="INY80" s="38"/>
      <c r="INZ80" s="38"/>
      <c r="IOA80" s="38"/>
      <c r="IOB80" s="38"/>
      <c r="IOC80" s="38"/>
      <c r="IOD80" s="38"/>
      <c r="IOE80" s="38"/>
      <c r="IOF80" s="38"/>
      <c r="IOG80" s="38"/>
      <c r="IOH80" s="38"/>
      <c r="IOI80" s="38"/>
      <c r="IOJ80" s="38"/>
      <c r="IOK80" s="38"/>
      <c r="IOL80" s="38"/>
      <c r="IOM80" s="38"/>
      <c r="ION80" s="38"/>
      <c r="IOO80" s="38"/>
      <c r="IOP80" s="38"/>
      <c r="IOQ80" s="38"/>
      <c r="IOR80" s="38"/>
      <c r="IOS80" s="38"/>
      <c r="IOT80" s="38"/>
      <c r="IOU80" s="38"/>
      <c r="IOV80" s="38"/>
      <c r="IOW80" s="38"/>
      <c r="IOX80" s="38"/>
      <c r="IOY80" s="38"/>
      <c r="IOZ80" s="38"/>
      <c r="IPA80" s="38"/>
      <c r="IPB80" s="38"/>
      <c r="IPC80" s="38"/>
      <c r="IPD80" s="38"/>
      <c r="IPE80" s="38"/>
      <c r="IPF80" s="38"/>
      <c r="IPG80" s="38"/>
      <c r="IPH80" s="38"/>
      <c r="IPI80" s="38"/>
      <c r="IPJ80" s="38"/>
      <c r="IPK80" s="38"/>
      <c r="IPL80" s="38"/>
      <c r="IPM80" s="38"/>
      <c r="IPN80" s="38"/>
      <c r="IPO80" s="38"/>
      <c r="IPP80" s="38"/>
      <c r="IPQ80" s="38"/>
      <c r="IPR80" s="38"/>
      <c r="IPS80" s="38"/>
      <c r="IPT80" s="38"/>
      <c r="IPU80" s="38"/>
      <c r="IPV80" s="38"/>
      <c r="IPW80" s="38"/>
      <c r="IPX80" s="38"/>
      <c r="IPY80" s="38"/>
      <c r="IPZ80" s="38"/>
      <c r="IQA80" s="38"/>
      <c r="IQB80" s="38"/>
      <c r="IQC80" s="38"/>
      <c r="IQD80" s="38"/>
      <c r="IQE80" s="38"/>
      <c r="IQF80" s="38"/>
      <c r="IQG80" s="38"/>
      <c r="IQH80" s="38"/>
      <c r="IQI80" s="38"/>
      <c r="IQJ80" s="38"/>
      <c r="IQK80" s="38"/>
      <c r="IQL80" s="38"/>
      <c r="IQM80" s="38"/>
      <c r="IQN80" s="38"/>
      <c r="IQO80" s="38"/>
      <c r="IQP80" s="38"/>
      <c r="IQQ80" s="38"/>
      <c r="IQR80" s="38"/>
      <c r="IQS80" s="38"/>
      <c r="IQT80" s="38"/>
      <c r="IQU80" s="38"/>
      <c r="IQV80" s="38"/>
      <c r="IQW80" s="38"/>
      <c r="IQX80" s="38"/>
      <c r="IQY80" s="38"/>
      <c r="IQZ80" s="38"/>
      <c r="IRA80" s="38"/>
      <c r="IRB80" s="38"/>
      <c r="IRC80" s="38"/>
      <c r="IRD80" s="38"/>
      <c r="IRE80" s="38"/>
      <c r="IRF80" s="38"/>
      <c r="IRG80" s="38"/>
      <c r="IRH80" s="38"/>
      <c r="IRI80" s="38"/>
      <c r="IRJ80" s="38"/>
      <c r="IRK80" s="38"/>
      <c r="IRL80" s="38"/>
      <c r="IRM80" s="38"/>
      <c r="IRN80" s="38"/>
      <c r="IRO80" s="38"/>
      <c r="IRP80" s="38"/>
      <c r="IRQ80" s="38"/>
      <c r="IRR80" s="38"/>
      <c r="IRS80" s="38"/>
      <c r="IRT80" s="38"/>
      <c r="IRU80" s="38"/>
      <c r="IRV80" s="38"/>
      <c r="IRW80" s="38"/>
      <c r="IRX80" s="38"/>
      <c r="IRY80" s="38"/>
      <c r="IRZ80" s="38"/>
      <c r="ISA80" s="38"/>
      <c r="ISB80" s="38"/>
      <c r="ISC80" s="38"/>
      <c r="ISD80" s="38"/>
      <c r="ISE80" s="38"/>
      <c r="ISF80" s="38"/>
      <c r="ISG80" s="38"/>
      <c r="ISH80" s="38"/>
      <c r="ISI80" s="38"/>
      <c r="ISJ80" s="38"/>
      <c r="ISK80" s="38"/>
      <c r="ISL80" s="38"/>
      <c r="ISM80" s="38"/>
      <c r="ISN80" s="38"/>
      <c r="ISO80" s="38"/>
      <c r="ISP80" s="38"/>
      <c r="ISQ80" s="38"/>
      <c r="ISR80" s="38"/>
      <c r="ISS80" s="38"/>
      <c r="IST80" s="38"/>
      <c r="ISU80" s="38"/>
      <c r="ISV80" s="38"/>
      <c r="ISW80" s="38"/>
      <c r="ISX80" s="38"/>
      <c r="ISY80" s="38"/>
      <c r="ISZ80" s="38"/>
      <c r="ITA80" s="38"/>
      <c r="ITB80" s="38"/>
      <c r="ITC80" s="38"/>
      <c r="ITD80" s="38"/>
      <c r="ITE80" s="38"/>
      <c r="ITF80" s="38"/>
      <c r="ITG80" s="38"/>
      <c r="ITH80" s="38"/>
      <c r="ITI80" s="38"/>
      <c r="ITJ80" s="38"/>
      <c r="ITK80" s="38"/>
      <c r="ITL80" s="38"/>
      <c r="ITM80" s="38"/>
      <c r="ITN80" s="38"/>
      <c r="ITO80" s="38"/>
      <c r="ITP80" s="38"/>
      <c r="ITQ80" s="38"/>
      <c r="ITR80" s="38"/>
      <c r="ITS80" s="38"/>
      <c r="ITT80" s="38"/>
      <c r="ITU80" s="38"/>
      <c r="ITV80" s="38"/>
      <c r="ITW80" s="38"/>
      <c r="ITX80" s="38"/>
      <c r="ITY80" s="38"/>
      <c r="ITZ80" s="38"/>
      <c r="IUA80" s="38"/>
      <c r="IUB80" s="38"/>
      <c r="IUC80" s="38"/>
      <c r="IUD80" s="38"/>
      <c r="IUE80" s="38"/>
      <c r="IUF80" s="38"/>
      <c r="IUG80" s="38"/>
      <c r="IUH80" s="38"/>
      <c r="IUI80" s="38"/>
      <c r="IUJ80" s="38"/>
      <c r="IUK80" s="38"/>
      <c r="IUL80" s="38"/>
      <c r="IUM80" s="38"/>
      <c r="IUN80" s="38"/>
      <c r="IUO80" s="38"/>
      <c r="IUP80" s="38"/>
      <c r="IUQ80" s="38"/>
      <c r="IUR80" s="38"/>
      <c r="IUS80" s="38"/>
      <c r="IUT80" s="38"/>
      <c r="IUU80" s="38"/>
      <c r="IUV80" s="38"/>
      <c r="IUW80" s="38"/>
      <c r="IUX80" s="38"/>
      <c r="IUY80" s="38"/>
      <c r="IUZ80" s="38"/>
      <c r="IVA80" s="38"/>
      <c r="IVB80" s="38"/>
      <c r="IVC80" s="38"/>
      <c r="IVD80" s="38"/>
      <c r="IVE80" s="38"/>
      <c r="IVF80" s="38"/>
      <c r="IVG80" s="38"/>
      <c r="IVH80" s="38"/>
      <c r="IVI80" s="38"/>
      <c r="IVJ80" s="38"/>
      <c r="IVK80" s="38"/>
      <c r="IVL80" s="38"/>
      <c r="IVM80" s="38"/>
      <c r="IVN80" s="38"/>
      <c r="IVO80" s="38"/>
      <c r="IVP80" s="38"/>
      <c r="IVQ80" s="38"/>
      <c r="IVR80" s="38"/>
      <c r="IVS80" s="38"/>
      <c r="IVT80" s="38"/>
      <c r="IVU80" s="38"/>
      <c r="IVV80" s="38"/>
      <c r="IVW80" s="38"/>
      <c r="IVX80" s="38"/>
      <c r="IVY80" s="38"/>
      <c r="IVZ80" s="38"/>
      <c r="IWA80" s="38"/>
      <c r="IWB80" s="38"/>
      <c r="IWC80" s="38"/>
      <c r="IWD80" s="38"/>
      <c r="IWE80" s="38"/>
      <c r="IWF80" s="38"/>
      <c r="IWG80" s="38"/>
      <c r="IWH80" s="38"/>
      <c r="IWI80" s="38"/>
      <c r="IWJ80" s="38"/>
      <c r="IWK80" s="38"/>
      <c r="IWL80" s="38"/>
      <c r="IWM80" s="38"/>
      <c r="IWN80" s="38"/>
      <c r="IWO80" s="38"/>
      <c r="IWP80" s="38"/>
      <c r="IWQ80" s="38"/>
      <c r="IWR80" s="38"/>
      <c r="IWS80" s="38"/>
      <c r="IWT80" s="38"/>
      <c r="IWU80" s="38"/>
      <c r="IWV80" s="38"/>
      <c r="IWW80" s="38"/>
      <c r="IWX80" s="38"/>
      <c r="IWY80" s="38"/>
      <c r="IWZ80" s="38"/>
      <c r="IXA80" s="38"/>
      <c r="IXB80" s="38"/>
      <c r="IXC80" s="38"/>
      <c r="IXD80" s="38"/>
      <c r="IXE80" s="38"/>
      <c r="IXF80" s="38"/>
      <c r="IXG80" s="38"/>
      <c r="IXH80" s="38"/>
      <c r="IXI80" s="38"/>
      <c r="IXJ80" s="38"/>
      <c r="IXK80" s="38"/>
      <c r="IXL80" s="38"/>
      <c r="IXM80" s="38"/>
      <c r="IXN80" s="38"/>
      <c r="IXO80" s="38"/>
      <c r="IXP80" s="38"/>
      <c r="IXQ80" s="38"/>
      <c r="IXR80" s="38"/>
      <c r="IXS80" s="38"/>
      <c r="IXT80" s="38"/>
      <c r="IXU80" s="38"/>
      <c r="IXV80" s="38"/>
      <c r="IXW80" s="38"/>
      <c r="IXX80" s="38"/>
      <c r="IXY80" s="38"/>
      <c r="IXZ80" s="38"/>
      <c r="IYA80" s="38"/>
      <c r="IYB80" s="38"/>
      <c r="IYC80" s="38"/>
      <c r="IYD80" s="38"/>
      <c r="IYE80" s="38"/>
      <c r="IYF80" s="38"/>
      <c r="IYG80" s="38"/>
      <c r="IYH80" s="38"/>
      <c r="IYI80" s="38"/>
      <c r="IYJ80" s="38"/>
      <c r="IYK80" s="38"/>
      <c r="IYL80" s="38"/>
      <c r="IYM80" s="38"/>
      <c r="IYN80" s="38"/>
      <c r="IYO80" s="38"/>
      <c r="IYP80" s="38"/>
      <c r="IYQ80" s="38"/>
      <c r="IYR80" s="38"/>
      <c r="IYS80" s="38"/>
      <c r="IYT80" s="38"/>
      <c r="IYU80" s="38"/>
      <c r="IYV80" s="38"/>
      <c r="IYW80" s="38"/>
      <c r="IYX80" s="38"/>
      <c r="IYY80" s="38"/>
      <c r="IYZ80" s="38"/>
      <c r="IZA80" s="38"/>
      <c r="IZB80" s="38"/>
      <c r="IZC80" s="38"/>
      <c r="IZD80" s="38"/>
      <c r="IZE80" s="38"/>
      <c r="IZF80" s="38"/>
      <c r="IZG80" s="38"/>
      <c r="IZH80" s="38"/>
      <c r="IZI80" s="38"/>
      <c r="IZJ80" s="38"/>
      <c r="IZK80" s="38"/>
      <c r="IZL80" s="38"/>
      <c r="IZM80" s="38"/>
      <c r="IZN80" s="38"/>
      <c r="IZO80" s="38"/>
      <c r="IZP80" s="38"/>
      <c r="IZQ80" s="38"/>
      <c r="IZR80" s="38"/>
      <c r="IZS80" s="38"/>
      <c r="IZT80" s="38"/>
      <c r="IZU80" s="38"/>
      <c r="IZV80" s="38"/>
      <c r="IZW80" s="38"/>
      <c r="IZX80" s="38"/>
      <c r="IZY80" s="38"/>
      <c r="IZZ80" s="38"/>
      <c r="JAA80" s="38"/>
      <c r="JAB80" s="38"/>
      <c r="JAC80" s="38"/>
      <c r="JAD80" s="38"/>
      <c r="JAE80" s="38"/>
      <c r="JAF80" s="38"/>
      <c r="JAG80" s="38"/>
      <c r="JAH80" s="38"/>
      <c r="JAI80" s="38"/>
      <c r="JAJ80" s="38"/>
      <c r="JAK80" s="38"/>
      <c r="JAL80" s="38"/>
      <c r="JAM80" s="38"/>
      <c r="JAN80" s="38"/>
      <c r="JAO80" s="38"/>
      <c r="JAP80" s="38"/>
      <c r="JAQ80" s="38"/>
      <c r="JAR80" s="38"/>
      <c r="JAS80" s="38"/>
      <c r="JAT80" s="38"/>
      <c r="JAU80" s="38"/>
      <c r="JAV80" s="38"/>
      <c r="JAW80" s="38"/>
      <c r="JAX80" s="38"/>
      <c r="JAY80" s="38"/>
      <c r="JAZ80" s="38"/>
      <c r="JBA80" s="38"/>
      <c r="JBB80" s="38"/>
      <c r="JBC80" s="38"/>
      <c r="JBD80" s="38"/>
      <c r="JBE80" s="38"/>
      <c r="JBF80" s="38"/>
      <c r="JBG80" s="38"/>
      <c r="JBH80" s="38"/>
      <c r="JBI80" s="38"/>
      <c r="JBJ80" s="38"/>
      <c r="JBK80" s="38"/>
      <c r="JBL80" s="38"/>
      <c r="JBM80" s="38"/>
      <c r="JBN80" s="38"/>
      <c r="JBO80" s="38"/>
      <c r="JBP80" s="38"/>
      <c r="JBQ80" s="38"/>
      <c r="JBR80" s="38"/>
      <c r="JBS80" s="38"/>
      <c r="JBT80" s="38"/>
      <c r="JBU80" s="38"/>
      <c r="JBV80" s="38"/>
      <c r="JBW80" s="38"/>
      <c r="JBX80" s="38"/>
      <c r="JBY80" s="38"/>
      <c r="JBZ80" s="38"/>
      <c r="JCA80" s="38"/>
      <c r="JCB80" s="38"/>
      <c r="JCC80" s="38"/>
      <c r="JCD80" s="38"/>
      <c r="JCE80" s="38"/>
      <c r="JCF80" s="38"/>
      <c r="JCG80" s="38"/>
      <c r="JCH80" s="38"/>
      <c r="JCI80" s="38"/>
      <c r="JCJ80" s="38"/>
      <c r="JCK80" s="38"/>
      <c r="JCL80" s="38"/>
      <c r="JCM80" s="38"/>
      <c r="JCN80" s="38"/>
      <c r="JCO80" s="38"/>
      <c r="JCP80" s="38"/>
      <c r="JCQ80" s="38"/>
      <c r="JCR80" s="38"/>
      <c r="JCS80" s="38"/>
      <c r="JCT80" s="38"/>
      <c r="JCU80" s="38"/>
      <c r="JCV80" s="38"/>
      <c r="JCW80" s="38"/>
      <c r="JCX80" s="38"/>
      <c r="JCY80" s="38"/>
      <c r="JCZ80" s="38"/>
      <c r="JDA80" s="38"/>
      <c r="JDB80" s="38"/>
      <c r="JDC80" s="38"/>
      <c r="JDD80" s="38"/>
      <c r="JDE80" s="38"/>
      <c r="JDF80" s="38"/>
      <c r="JDG80" s="38"/>
      <c r="JDH80" s="38"/>
      <c r="JDI80" s="38"/>
      <c r="JDJ80" s="38"/>
      <c r="JDK80" s="38"/>
      <c r="JDL80" s="38"/>
      <c r="JDM80" s="38"/>
      <c r="JDN80" s="38"/>
      <c r="JDO80" s="38"/>
      <c r="JDP80" s="38"/>
      <c r="JDQ80" s="38"/>
      <c r="JDR80" s="38"/>
      <c r="JDS80" s="38"/>
      <c r="JDT80" s="38"/>
      <c r="JDU80" s="38"/>
      <c r="JDV80" s="38"/>
      <c r="JDW80" s="38"/>
      <c r="JDX80" s="38"/>
      <c r="JDY80" s="38"/>
      <c r="JDZ80" s="38"/>
      <c r="JEA80" s="38"/>
      <c r="JEB80" s="38"/>
      <c r="JEC80" s="38"/>
      <c r="JED80" s="38"/>
      <c r="JEE80" s="38"/>
      <c r="JEF80" s="38"/>
      <c r="JEG80" s="38"/>
      <c r="JEH80" s="38"/>
      <c r="JEI80" s="38"/>
      <c r="JEJ80" s="38"/>
      <c r="JEK80" s="38"/>
      <c r="JEL80" s="38"/>
      <c r="JEM80" s="38"/>
      <c r="JEN80" s="38"/>
      <c r="JEO80" s="38"/>
      <c r="JEP80" s="38"/>
      <c r="JEQ80" s="38"/>
      <c r="JER80" s="38"/>
      <c r="JES80" s="38"/>
      <c r="JET80" s="38"/>
      <c r="JEU80" s="38"/>
      <c r="JEV80" s="38"/>
      <c r="JEW80" s="38"/>
      <c r="JEX80" s="38"/>
      <c r="JEY80" s="38"/>
      <c r="JEZ80" s="38"/>
      <c r="JFA80" s="38"/>
      <c r="JFB80" s="38"/>
      <c r="JFC80" s="38"/>
      <c r="JFD80" s="38"/>
      <c r="JFE80" s="38"/>
      <c r="JFF80" s="38"/>
      <c r="JFG80" s="38"/>
      <c r="JFH80" s="38"/>
      <c r="JFI80" s="38"/>
      <c r="JFJ80" s="38"/>
      <c r="JFK80" s="38"/>
      <c r="JFL80" s="38"/>
      <c r="JFM80" s="38"/>
      <c r="JFN80" s="38"/>
      <c r="JFO80" s="38"/>
      <c r="JFP80" s="38"/>
      <c r="JFQ80" s="38"/>
      <c r="JFR80" s="38"/>
      <c r="JFS80" s="38"/>
      <c r="JFT80" s="38"/>
      <c r="JFU80" s="38"/>
      <c r="JFV80" s="38"/>
      <c r="JFW80" s="38"/>
      <c r="JFX80" s="38"/>
      <c r="JFY80" s="38"/>
      <c r="JFZ80" s="38"/>
      <c r="JGA80" s="38"/>
      <c r="JGB80" s="38"/>
      <c r="JGC80" s="38"/>
      <c r="JGD80" s="38"/>
      <c r="JGE80" s="38"/>
      <c r="JGF80" s="38"/>
      <c r="JGG80" s="38"/>
      <c r="JGH80" s="38"/>
      <c r="JGI80" s="38"/>
      <c r="JGJ80" s="38"/>
      <c r="JGK80" s="38"/>
      <c r="JGL80" s="38"/>
      <c r="JGM80" s="38"/>
      <c r="JGN80" s="38"/>
      <c r="JGO80" s="38"/>
      <c r="JGP80" s="38"/>
      <c r="JGQ80" s="38"/>
      <c r="JGR80" s="38"/>
      <c r="JGS80" s="38"/>
      <c r="JGT80" s="38"/>
      <c r="JGU80" s="38"/>
      <c r="JGV80" s="38"/>
      <c r="JGW80" s="38"/>
      <c r="JGX80" s="38"/>
      <c r="JGY80" s="38"/>
      <c r="JGZ80" s="38"/>
      <c r="JHA80" s="38"/>
      <c r="JHB80" s="38"/>
      <c r="JHC80" s="38"/>
      <c r="JHD80" s="38"/>
      <c r="JHE80" s="38"/>
      <c r="JHF80" s="38"/>
      <c r="JHG80" s="38"/>
      <c r="JHH80" s="38"/>
      <c r="JHI80" s="38"/>
      <c r="JHJ80" s="38"/>
      <c r="JHK80" s="38"/>
      <c r="JHL80" s="38"/>
      <c r="JHM80" s="38"/>
      <c r="JHN80" s="38"/>
      <c r="JHO80" s="38"/>
      <c r="JHP80" s="38"/>
      <c r="JHQ80" s="38"/>
      <c r="JHR80" s="38"/>
      <c r="JHS80" s="38"/>
      <c r="JHT80" s="38"/>
      <c r="JHU80" s="38"/>
      <c r="JHV80" s="38"/>
      <c r="JHW80" s="38"/>
      <c r="JHX80" s="38"/>
      <c r="JHY80" s="38"/>
      <c r="JHZ80" s="38"/>
      <c r="JIA80" s="38"/>
      <c r="JIB80" s="38"/>
      <c r="JIC80" s="38"/>
      <c r="JID80" s="38"/>
      <c r="JIE80" s="38"/>
      <c r="JIF80" s="38"/>
      <c r="JIG80" s="38"/>
      <c r="JIH80" s="38"/>
      <c r="JII80" s="38"/>
      <c r="JIJ80" s="38"/>
      <c r="JIK80" s="38"/>
      <c r="JIL80" s="38"/>
      <c r="JIM80" s="38"/>
      <c r="JIN80" s="38"/>
      <c r="JIO80" s="38"/>
      <c r="JIP80" s="38"/>
      <c r="JIQ80" s="38"/>
      <c r="JIR80" s="38"/>
      <c r="JIS80" s="38"/>
      <c r="JIT80" s="38"/>
      <c r="JIU80" s="38"/>
      <c r="JIV80" s="38"/>
      <c r="JIW80" s="38"/>
      <c r="JIX80" s="38"/>
      <c r="JIY80" s="38"/>
      <c r="JIZ80" s="38"/>
      <c r="JJA80" s="38"/>
      <c r="JJB80" s="38"/>
      <c r="JJC80" s="38"/>
      <c r="JJD80" s="38"/>
      <c r="JJE80" s="38"/>
      <c r="JJF80" s="38"/>
      <c r="JJG80" s="38"/>
      <c r="JJH80" s="38"/>
      <c r="JJI80" s="38"/>
      <c r="JJJ80" s="38"/>
      <c r="JJK80" s="38"/>
      <c r="JJL80" s="38"/>
      <c r="JJM80" s="38"/>
      <c r="JJN80" s="38"/>
      <c r="JJO80" s="38"/>
      <c r="JJP80" s="38"/>
      <c r="JJQ80" s="38"/>
      <c r="JJR80" s="38"/>
      <c r="JJS80" s="38"/>
      <c r="JJT80" s="38"/>
      <c r="JJU80" s="38"/>
      <c r="JJV80" s="38"/>
      <c r="JJW80" s="38"/>
      <c r="JJX80" s="38"/>
      <c r="JJY80" s="38"/>
      <c r="JJZ80" s="38"/>
      <c r="JKA80" s="38"/>
      <c r="JKB80" s="38"/>
      <c r="JKC80" s="38"/>
      <c r="JKD80" s="38"/>
      <c r="JKE80" s="38"/>
      <c r="JKF80" s="38"/>
      <c r="JKG80" s="38"/>
      <c r="JKH80" s="38"/>
      <c r="JKI80" s="38"/>
      <c r="JKJ80" s="38"/>
      <c r="JKK80" s="38"/>
      <c r="JKL80" s="38"/>
      <c r="JKM80" s="38"/>
      <c r="JKN80" s="38"/>
      <c r="JKO80" s="38"/>
      <c r="JKP80" s="38"/>
      <c r="JKQ80" s="38"/>
      <c r="JKR80" s="38"/>
      <c r="JKS80" s="38"/>
      <c r="JKT80" s="38"/>
      <c r="JKU80" s="38"/>
      <c r="JKV80" s="38"/>
      <c r="JKW80" s="38"/>
      <c r="JKX80" s="38"/>
      <c r="JKY80" s="38"/>
      <c r="JKZ80" s="38"/>
      <c r="JLA80" s="38"/>
      <c r="JLB80" s="38"/>
      <c r="JLC80" s="38"/>
      <c r="JLD80" s="38"/>
      <c r="JLE80" s="38"/>
      <c r="JLF80" s="38"/>
      <c r="JLG80" s="38"/>
      <c r="JLH80" s="38"/>
      <c r="JLI80" s="38"/>
      <c r="JLJ80" s="38"/>
      <c r="JLK80" s="38"/>
      <c r="JLL80" s="38"/>
      <c r="JLM80" s="38"/>
      <c r="JLN80" s="38"/>
      <c r="JLO80" s="38"/>
      <c r="JLP80" s="38"/>
      <c r="JLQ80" s="38"/>
      <c r="JLR80" s="38"/>
      <c r="JLS80" s="38"/>
      <c r="JLT80" s="38"/>
      <c r="JLU80" s="38"/>
      <c r="JLV80" s="38"/>
      <c r="JLW80" s="38"/>
      <c r="JLX80" s="38"/>
      <c r="JLY80" s="38"/>
      <c r="JLZ80" s="38"/>
      <c r="JMA80" s="38"/>
      <c r="JMB80" s="38"/>
      <c r="JMC80" s="38"/>
      <c r="JMD80" s="38"/>
      <c r="JME80" s="38"/>
      <c r="JMF80" s="38"/>
      <c r="JMG80" s="38"/>
      <c r="JMH80" s="38"/>
      <c r="JMI80" s="38"/>
      <c r="JMJ80" s="38"/>
      <c r="JMK80" s="38"/>
      <c r="JML80" s="38"/>
      <c r="JMM80" s="38"/>
      <c r="JMN80" s="38"/>
      <c r="JMO80" s="38"/>
      <c r="JMP80" s="38"/>
      <c r="JMQ80" s="38"/>
      <c r="JMR80" s="38"/>
      <c r="JMS80" s="38"/>
      <c r="JMT80" s="38"/>
      <c r="JMU80" s="38"/>
      <c r="JMV80" s="38"/>
      <c r="JMW80" s="38"/>
      <c r="JMX80" s="38"/>
      <c r="JMY80" s="38"/>
      <c r="JMZ80" s="38"/>
      <c r="JNA80" s="38"/>
      <c r="JNB80" s="38"/>
      <c r="JNC80" s="38"/>
      <c r="JND80" s="38"/>
      <c r="JNE80" s="38"/>
      <c r="JNF80" s="38"/>
      <c r="JNG80" s="38"/>
      <c r="JNH80" s="38"/>
      <c r="JNI80" s="38"/>
      <c r="JNJ80" s="38"/>
      <c r="JNK80" s="38"/>
      <c r="JNL80" s="38"/>
      <c r="JNM80" s="38"/>
      <c r="JNN80" s="38"/>
      <c r="JNO80" s="38"/>
      <c r="JNP80" s="38"/>
      <c r="JNQ80" s="38"/>
      <c r="JNR80" s="38"/>
      <c r="JNS80" s="38"/>
      <c r="JNT80" s="38"/>
      <c r="JNU80" s="38"/>
      <c r="JNV80" s="38"/>
      <c r="JNW80" s="38"/>
      <c r="JNX80" s="38"/>
      <c r="JNY80" s="38"/>
      <c r="JNZ80" s="38"/>
      <c r="JOA80" s="38"/>
      <c r="JOB80" s="38"/>
      <c r="JOC80" s="38"/>
      <c r="JOD80" s="38"/>
      <c r="JOE80" s="38"/>
      <c r="JOF80" s="38"/>
      <c r="JOG80" s="38"/>
      <c r="JOH80" s="38"/>
      <c r="JOI80" s="38"/>
      <c r="JOJ80" s="38"/>
      <c r="JOK80" s="38"/>
      <c r="JOL80" s="38"/>
      <c r="JOM80" s="38"/>
      <c r="JON80" s="38"/>
      <c r="JOO80" s="38"/>
      <c r="JOP80" s="38"/>
      <c r="JOQ80" s="38"/>
      <c r="JOR80" s="38"/>
      <c r="JOS80" s="38"/>
      <c r="JOT80" s="38"/>
      <c r="JOU80" s="38"/>
      <c r="JOV80" s="38"/>
      <c r="JOW80" s="38"/>
      <c r="JOX80" s="38"/>
      <c r="JOY80" s="38"/>
      <c r="JOZ80" s="38"/>
      <c r="JPA80" s="38"/>
      <c r="JPB80" s="38"/>
      <c r="JPC80" s="38"/>
      <c r="JPD80" s="38"/>
      <c r="JPE80" s="38"/>
      <c r="JPF80" s="38"/>
      <c r="JPG80" s="38"/>
      <c r="JPH80" s="38"/>
      <c r="JPI80" s="38"/>
      <c r="JPJ80" s="38"/>
      <c r="JPK80" s="38"/>
      <c r="JPL80" s="38"/>
      <c r="JPM80" s="38"/>
      <c r="JPN80" s="38"/>
      <c r="JPO80" s="38"/>
      <c r="JPP80" s="38"/>
      <c r="JPQ80" s="38"/>
      <c r="JPR80" s="38"/>
      <c r="JPS80" s="38"/>
      <c r="JPT80" s="38"/>
      <c r="JPU80" s="38"/>
      <c r="JPV80" s="38"/>
      <c r="JPW80" s="38"/>
      <c r="JPX80" s="38"/>
      <c r="JPY80" s="38"/>
      <c r="JPZ80" s="38"/>
      <c r="JQA80" s="38"/>
      <c r="JQB80" s="38"/>
      <c r="JQC80" s="38"/>
      <c r="JQD80" s="38"/>
      <c r="JQE80" s="38"/>
      <c r="JQF80" s="38"/>
      <c r="JQG80" s="38"/>
      <c r="JQH80" s="38"/>
      <c r="JQI80" s="38"/>
      <c r="JQJ80" s="38"/>
      <c r="JQK80" s="38"/>
      <c r="JQL80" s="38"/>
      <c r="JQM80" s="38"/>
      <c r="JQN80" s="38"/>
      <c r="JQO80" s="38"/>
      <c r="JQP80" s="38"/>
      <c r="JQQ80" s="38"/>
      <c r="JQR80" s="38"/>
      <c r="JQS80" s="38"/>
      <c r="JQT80" s="38"/>
      <c r="JQU80" s="38"/>
      <c r="JQV80" s="38"/>
      <c r="JQW80" s="38"/>
      <c r="JQX80" s="38"/>
      <c r="JQY80" s="38"/>
      <c r="JQZ80" s="38"/>
      <c r="JRA80" s="38"/>
      <c r="JRB80" s="38"/>
      <c r="JRC80" s="38"/>
      <c r="JRD80" s="38"/>
      <c r="JRE80" s="38"/>
      <c r="JRF80" s="38"/>
      <c r="JRG80" s="38"/>
      <c r="JRH80" s="38"/>
      <c r="JRI80" s="38"/>
      <c r="JRJ80" s="38"/>
      <c r="JRK80" s="38"/>
      <c r="JRL80" s="38"/>
      <c r="JRM80" s="38"/>
      <c r="JRN80" s="38"/>
      <c r="JRO80" s="38"/>
      <c r="JRP80" s="38"/>
      <c r="JRQ80" s="38"/>
      <c r="JRR80" s="38"/>
      <c r="JRS80" s="38"/>
      <c r="JRT80" s="38"/>
      <c r="JRU80" s="38"/>
      <c r="JRV80" s="38"/>
      <c r="JRW80" s="38"/>
      <c r="JRX80" s="38"/>
      <c r="JRY80" s="38"/>
      <c r="JRZ80" s="38"/>
      <c r="JSA80" s="38"/>
      <c r="JSB80" s="38"/>
      <c r="JSC80" s="38"/>
      <c r="JSD80" s="38"/>
      <c r="JSE80" s="38"/>
      <c r="JSF80" s="38"/>
      <c r="JSG80" s="38"/>
      <c r="JSH80" s="38"/>
      <c r="JSI80" s="38"/>
      <c r="JSJ80" s="38"/>
      <c r="JSK80" s="38"/>
      <c r="JSL80" s="38"/>
      <c r="JSM80" s="38"/>
      <c r="JSN80" s="38"/>
      <c r="JSO80" s="38"/>
      <c r="JSP80" s="38"/>
      <c r="JSQ80" s="38"/>
      <c r="JSR80" s="38"/>
      <c r="JSS80" s="38"/>
      <c r="JST80" s="38"/>
      <c r="JSU80" s="38"/>
      <c r="JSV80" s="38"/>
      <c r="JSW80" s="38"/>
      <c r="JSX80" s="38"/>
      <c r="JSY80" s="38"/>
      <c r="JSZ80" s="38"/>
      <c r="JTA80" s="38"/>
      <c r="JTB80" s="38"/>
      <c r="JTC80" s="38"/>
      <c r="JTD80" s="38"/>
      <c r="JTE80" s="38"/>
      <c r="JTF80" s="38"/>
      <c r="JTG80" s="38"/>
      <c r="JTH80" s="38"/>
      <c r="JTI80" s="38"/>
      <c r="JTJ80" s="38"/>
      <c r="JTK80" s="38"/>
      <c r="JTL80" s="38"/>
      <c r="JTM80" s="38"/>
      <c r="JTN80" s="38"/>
      <c r="JTO80" s="38"/>
      <c r="JTP80" s="38"/>
      <c r="JTQ80" s="38"/>
      <c r="JTR80" s="38"/>
      <c r="JTS80" s="38"/>
      <c r="JTT80" s="38"/>
      <c r="JTU80" s="38"/>
      <c r="JTV80" s="38"/>
      <c r="JTW80" s="38"/>
      <c r="JTX80" s="38"/>
      <c r="JTY80" s="38"/>
      <c r="JTZ80" s="38"/>
      <c r="JUA80" s="38"/>
      <c r="JUB80" s="38"/>
      <c r="JUC80" s="38"/>
      <c r="JUD80" s="38"/>
      <c r="JUE80" s="38"/>
      <c r="JUF80" s="38"/>
      <c r="JUG80" s="38"/>
      <c r="JUH80" s="38"/>
      <c r="JUI80" s="38"/>
      <c r="JUJ80" s="38"/>
      <c r="JUK80" s="38"/>
      <c r="JUL80" s="38"/>
      <c r="JUM80" s="38"/>
      <c r="JUN80" s="38"/>
      <c r="JUO80" s="38"/>
      <c r="JUP80" s="38"/>
      <c r="JUQ80" s="38"/>
      <c r="JUR80" s="38"/>
      <c r="JUS80" s="38"/>
      <c r="JUT80" s="38"/>
      <c r="JUU80" s="38"/>
      <c r="JUV80" s="38"/>
      <c r="JUW80" s="38"/>
      <c r="JUX80" s="38"/>
      <c r="JUY80" s="38"/>
      <c r="JUZ80" s="38"/>
      <c r="JVA80" s="38"/>
      <c r="JVB80" s="38"/>
      <c r="JVC80" s="38"/>
      <c r="JVD80" s="38"/>
      <c r="JVE80" s="38"/>
      <c r="JVF80" s="38"/>
      <c r="JVG80" s="38"/>
      <c r="JVH80" s="38"/>
      <c r="JVI80" s="38"/>
      <c r="JVJ80" s="38"/>
      <c r="JVK80" s="38"/>
      <c r="JVL80" s="38"/>
      <c r="JVM80" s="38"/>
      <c r="JVN80" s="38"/>
      <c r="JVO80" s="38"/>
      <c r="JVP80" s="38"/>
      <c r="JVQ80" s="38"/>
      <c r="JVR80" s="38"/>
      <c r="JVS80" s="38"/>
      <c r="JVT80" s="38"/>
      <c r="JVU80" s="38"/>
      <c r="JVV80" s="38"/>
      <c r="JVW80" s="38"/>
      <c r="JVX80" s="38"/>
      <c r="JVY80" s="38"/>
      <c r="JVZ80" s="38"/>
      <c r="JWA80" s="38"/>
      <c r="JWB80" s="38"/>
      <c r="JWC80" s="38"/>
      <c r="JWD80" s="38"/>
      <c r="JWE80" s="38"/>
      <c r="JWF80" s="38"/>
      <c r="JWG80" s="38"/>
      <c r="JWH80" s="38"/>
      <c r="JWI80" s="38"/>
      <c r="JWJ80" s="38"/>
      <c r="JWK80" s="38"/>
      <c r="JWL80" s="38"/>
      <c r="JWM80" s="38"/>
      <c r="JWN80" s="38"/>
      <c r="JWO80" s="38"/>
      <c r="JWP80" s="38"/>
      <c r="JWQ80" s="38"/>
      <c r="JWR80" s="38"/>
      <c r="JWS80" s="38"/>
      <c r="JWT80" s="38"/>
      <c r="JWU80" s="38"/>
      <c r="JWV80" s="38"/>
      <c r="JWW80" s="38"/>
      <c r="JWX80" s="38"/>
      <c r="JWY80" s="38"/>
      <c r="JWZ80" s="38"/>
      <c r="JXA80" s="38"/>
      <c r="JXB80" s="38"/>
      <c r="JXC80" s="38"/>
      <c r="JXD80" s="38"/>
      <c r="JXE80" s="38"/>
      <c r="JXF80" s="38"/>
      <c r="JXG80" s="38"/>
      <c r="JXH80" s="38"/>
      <c r="JXI80" s="38"/>
      <c r="JXJ80" s="38"/>
      <c r="JXK80" s="38"/>
      <c r="JXL80" s="38"/>
      <c r="JXM80" s="38"/>
      <c r="JXN80" s="38"/>
      <c r="JXO80" s="38"/>
      <c r="JXP80" s="38"/>
      <c r="JXQ80" s="38"/>
      <c r="JXR80" s="38"/>
      <c r="JXS80" s="38"/>
      <c r="JXT80" s="38"/>
      <c r="JXU80" s="38"/>
      <c r="JXV80" s="38"/>
      <c r="JXW80" s="38"/>
      <c r="JXX80" s="38"/>
      <c r="JXY80" s="38"/>
      <c r="JXZ80" s="38"/>
      <c r="JYA80" s="38"/>
      <c r="JYB80" s="38"/>
      <c r="JYC80" s="38"/>
      <c r="JYD80" s="38"/>
      <c r="JYE80" s="38"/>
      <c r="JYF80" s="38"/>
      <c r="JYG80" s="38"/>
      <c r="JYH80" s="38"/>
      <c r="JYI80" s="38"/>
      <c r="JYJ80" s="38"/>
      <c r="JYK80" s="38"/>
      <c r="JYL80" s="38"/>
      <c r="JYM80" s="38"/>
      <c r="JYN80" s="38"/>
      <c r="JYO80" s="38"/>
      <c r="JYP80" s="38"/>
      <c r="JYQ80" s="38"/>
      <c r="JYR80" s="38"/>
      <c r="JYS80" s="38"/>
      <c r="JYT80" s="38"/>
      <c r="JYU80" s="38"/>
      <c r="JYV80" s="38"/>
      <c r="JYW80" s="38"/>
      <c r="JYX80" s="38"/>
      <c r="JYY80" s="38"/>
      <c r="JYZ80" s="38"/>
      <c r="JZA80" s="38"/>
      <c r="JZB80" s="38"/>
      <c r="JZC80" s="38"/>
      <c r="JZD80" s="38"/>
      <c r="JZE80" s="38"/>
      <c r="JZF80" s="38"/>
      <c r="JZG80" s="38"/>
      <c r="JZH80" s="38"/>
      <c r="JZI80" s="38"/>
      <c r="JZJ80" s="38"/>
      <c r="JZK80" s="38"/>
      <c r="JZL80" s="38"/>
      <c r="JZM80" s="38"/>
      <c r="JZN80" s="38"/>
      <c r="JZO80" s="38"/>
      <c r="JZP80" s="38"/>
      <c r="JZQ80" s="38"/>
      <c r="JZR80" s="38"/>
      <c r="JZS80" s="38"/>
      <c r="JZT80" s="38"/>
      <c r="JZU80" s="38"/>
      <c r="JZV80" s="38"/>
      <c r="JZW80" s="38"/>
      <c r="JZX80" s="38"/>
      <c r="JZY80" s="38"/>
      <c r="JZZ80" s="38"/>
      <c r="KAA80" s="38"/>
      <c r="KAB80" s="38"/>
      <c r="KAC80" s="38"/>
      <c r="KAD80" s="38"/>
      <c r="KAE80" s="38"/>
      <c r="KAF80" s="38"/>
      <c r="KAG80" s="38"/>
      <c r="KAH80" s="38"/>
      <c r="KAI80" s="38"/>
      <c r="KAJ80" s="38"/>
      <c r="KAK80" s="38"/>
      <c r="KAL80" s="38"/>
      <c r="KAM80" s="38"/>
      <c r="KAN80" s="38"/>
      <c r="KAO80" s="38"/>
      <c r="KAP80" s="38"/>
      <c r="KAQ80" s="38"/>
      <c r="KAR80" s="38"/>
      <c r="KAS80" s="38"/>
      <c r="KAT80" s="38"/>
      <c r="KAU80" s="38"/>
      <c r="KAV80" s="38"/>
      <c r="KAW80" s="38"/>
      <c r="KAX80" s="38"/>
      <c r="KAY80" s="38"/>
      <c r="KAZ80" s="38"/>
      <c r="KBA80" s="38"/>
      <c r="KBB80" s="38"/>
      <c r="KBC80" s="38"/>
      <c r="KBD80" s="38"/>
      <c r="KBE80" s="38"/>
      <c r="KBF80" s="38"/>
      <c r="KBG80" s="38"/>
      <c r="KBH80" s="38"/>
      <c r="KBI80" s="38"/>
      <c r="KBJ80" s="38"/>
      <c r="KBK80" s="38"/>
      <c r="KBL80" s="38"/>
      <c r="KBM80" s="38"/>
      <c r="KBN80" s="38"/>
      <c r="KBO80" s="38"/>
      <c r="KBP80" s="38"/>
      <c r="KBQ80" s="38"/>
      <c r="KBR80" s="38"/>
      <c r="KBS80" s="38"/>
      <c r="KBT80" s="38"/>
      <c r="KBU80" s="38"/>
      <c r="KBV80" s="38"/>
      <c r="KBW80" s="38"/>
      <c r="KBX80" s="38"/>
      <c r="KBY80" s="38"/>
      <c r="KBZ80" s="38"/>
      <c r="KCA80" s="38"/>
      <c r="KCB80" s="38"/>
      <c r="KCC80" s="38"/>
      <c r="KCD80" s="38"/>
      <c r="KCE80" s="38"/>
      <c r="KCF80" s="38"/>
      <c r="KCG80" s="38"/>
      <c r="KCH80" s="38"/>
      <c r="KCI80" s="38"/>
      <c r="KCJ80" s="38"/>
      <c r="KCK80" s="38"/>
      <c r="KCL80" s="38"/>
      <c r="KCM80" s="38"/>
      <c r="KCN80" s="38"/>
      <c r="KCO80" s="38"/>
      <c r="KCP80" s="38"/>
      <c r="KCQ80" s="38"/>
      <c r="KCR80" s="38"/>
      <c r="KCS80" s="38"/>
      <c r="KCT80" s="38"/>
      <c r="KCU80" s="38"/>
      <c r="KCV80" s="38"/>
      <c r="KCW80" s="38"/>
      <c r="KCX80" s="38"/>
      <c r="KCY80" s="38"/>
      <c r="KCZ80" s="38"/>
      <c r="KDA80" s="38"/>
      <c r="KDB80" s="38"/>
      <c r="KDC80" s="38"/>
      <c r="KDD80" s="38"/>
      <c r="KDE80" s="38"/>
      <c r="KDF80" s="38"/>
      <c r="KDG80" s="38"/>
      <c r="KDH80" s="38"/>
      <c r="KDI80" s="38"/>
      <c r="KDJ80" s="38"/>
      <c r="KDK80" s="38"/>
      <c r="KDL80" s="38"/>
      <c r="KDM80" s="38"/>
      <c r="KDN80" s="38"/>
      <c r="KDO80" s="38"/>
      <c r="KDP80" s="38"/>
      <c r="KDQ80" s="38"/>
      <c r="KDR80" s="38"/>
      <c r="KDS80" s="38"/>
      <c r="KDT80" s="38"/>
      <c r="KDU80" s="38"/>
      <c r="KDV80" s="38"/>
      <c r="KDW80" s="38"/>
      <c r="KDX80" s="38"/>
      <c r="KDY80" s="38"/>
      <c r="KDZ80" s="38"/>
      <c r="KEA80" s="38"/>
      <c r="KEB80" s="38"/>
      <c r="KEC80" s="38"/>
      <c r="KED80" s="38"/>
      <c r="KEE80" s="38"/>
      <c r="KEF80" s="38"/>
      <c r="KEG80" s="38"/>
      <c r="KEH80" s="38"/>
      <c r="KEI80" s="38"/>
      <c r="KEJ80" s="38"/>
      <c r="KEK80" s="38"/>
      <c r="KEL80" s="38"/>
      <c r="KEM80" s="38"/>
      <c r="KEN80" s="38"/>
      <c r="KEO80" s="38"/>
      <c r="KEP80" s="38"/>
      <c r="KEQ80" s="38"/>
      <c r="KER80" s="38"/>
      <c r="KES80" s="38"/>
      <c r="KET80" s="38"/>
      <c r="KEU80" s="38"/>
      <c r="KEV80" s="38"/>
      <c r="KEW80" s="38"/>
      <c r="KEX80" s="38"/>
      <c r="KEY80" s="38"/>
      <c r="KEZ80" s="38"/>
      <c r="KFA80" s="38"/>
      <c r="KFB80" s="38"/>
      <c r="KFC80" s="38"/>
      <c r="KFD80" s="38"/>
      <c r="KFE80" s="38"/>
      <c r="KFF80" s="38"/>
      <c r="KFG80" s="38"/>
      <c r="KFH80" s="38"/>
      <c r="KFI80" s="38"/>
      <c r="KFJ80" s="38"/>
      <c r="KFK80" s="38"/>
      <c r="KFL80" s="38"/>
      <c r="KFM80" s="38"/>
      <c r="KFN80" s="38"/>
      <c r="KFO80" s="38"/>
      <c r="KFP80" s="38"/>
      <c r="KFQ80" s="38"/>
      <c r="KFR80" s="38"/>
      <c r="KFS80" s="38"/>
      <c r="KFT80" s="38"/>
      <c r="KFU80" s="38"/>
      <c r="KFV80" s="38"/>
      <c r="KFW80" s="38"/>
      <c r="KFX80" s="38"/>
      <c r="KFY80" s="38"/>
      <c r="KFZ80" s="38"/>
      <c r="KGA80" s="38"/>
      <c r="KGB80" s="38"/>
      <c r="KGC80" s="38"/>
      <c r="KGD80" s="38"/>
      <c r="KGE80" s="38"/>
      <c r="KGF80" s="38"/>
      <c r="KGG80" s="38"/>
      <c r="KGH80" s="38"/>
      <c r="KGI80" s="38"/>
      <c r="KGJ80" s="38"/>
      <c r="KGK80" s="38"/>
      <c r="KGL80" s="38"/>
      <c r="KGM80" s="38"/>
      <c r="KGN80" s="38"/>
      <c r="KGO80" s="38"/>
      <c r="KGP80" s="38"/>
      <c r="KGQ80" s="38"/>
      <c r="KGR80" s="38"/>
      <c r="KGS80" s="38"/>
      <c r="KGT80" s="38"/>
      <c r="KGU80" s="38"/>
      <c r="KGV80" s="38"/>
      <c r="KGW80" s="38"/>
      <c r="KGX80" s="38"/>
      <c r="KGY80" s="38"/>
      <c r="KGZ80" s="38"/>
      <c r="KHA80" s="38"/>
      <c r="KHB80" s="38"/>
      <c r="KHC80" s="38"/>
      <c r="KHD80" s="38"/>
      <c r="KHE80" s="38"/>
      <c r="KHF80" s="38"/>
      <c r="KHG80" s="38"/>
      <c r="KHH80" s="38"/>
      <c r="KHI80" s="38"/>
      <c r="KHJ80" s="38"/>
      <c r="KHK80" s="38"/>
      <c r="KHL80" s="38"/>
      <c r="KHM80" s="38"/>
      <c r="KHN80" s="38"/>
      <c r="KHO80" s="38"/>
      <c r="KHP80" s="38"/>
      <c r="KHQ80" s="38"/>
      <c r="KHR80" s="38"/>
      <c r="KHS80" s="38"/>
      <c r="KHT80" s="38"/>
      <c r="KHU80" s="38"/>
      <c r="KHV80" s="38"/>
      <c r="KHW80" s="38"/>
      <c r="KHX80" s="38"/>
      <c r="KHY80" s="38"/>
      <c r="KHZ80" s="38"/>
      <c r="KIA80" s="38"/>
      <c r="KIB80" s="38"/>
      <c r="KIC80" s="38"/>
      <c r="KID80" s="38"/>
      <c r="KIE80" s="38"/>
      <c r="KIF80" s="38"/>
      <c r="KIG80" s="38"/>
      <c r="KIH80" s="38"/>
      <c r="KII80" s="38"/>
      <c r="KIJ80" s="38"/>
      <c r="KIK80" s="38"/>
      <c r="KIL80" s="38"/>
      <c r="KIM80" s="38"/>
      <c r="KIN80" s="38"/>
      <c r="KIO80" s="38"/>
      <c r="KIP80" s="38"/>
      <c r="KIQ80" s="38"/>
      <c r="KIR80" s="38"/>
      <c r="KIS80" s="38"/>
      <c r="KIT80" s="38"/>
      <c r="KIU80" s="38"/>
      <c r="KIV80" s="38"/>
      <c r="KIW80" s="38"/>
      <c r="KIX80" s="38"/>
      <c r="KIY80" s="38"/>
      <c r="KIZ80" s="38"/>
      <c r="KJA80" s="38"/>
      <c r="KJB80" s="38"/>
      <c r="KJC80" s="38"/>
      <c r="KJD80" s="38"/>
      <c r="KJE80" s="38"/>
      <c r="KJF80" s="38"/>
      <c r="KJG80" s="38"/>
      <c r="KJH80" s="38"/>
      <c r="KJI80" s="38"/>
      <c r="KJJ80" s="38"/>
      <c r="KJK80" s="38"/>
      <c r="KJL80" s="38"/>
      <c r="KJM80" s="38"/>
      <c r="KJN80" s="38"/>
      <c r="KJO80" s="38"/>
      <c r="KJP80" s="38"/>
      <c r="KJQ80" s="38"/>
      <c r="KJR80" s="38"/>
      <c r="KJS80" s="38"/>
      <c r="KJT80" s="38"/>
      <c r="KJU80" s="38"/>
      <c r="KJV80" s="38"/>
      <c r="KJW80" s="38"/>
      <c r="KJX80" s="38"/>
      <c r="KJY80" s="38"/>
      <c r="KJZ80" s="38"/>
      <c r="KKA80" s="38"/>
      <c r="KKB80" s="38"/>
      <c r="KKC80" s="38"/>
      <c r="KKD80" s="38"/>
      <c r="KKE80" s="38"/>
      <c r="KKF80" s="38"/>
      <c r="KKG80" s="38"/>
      <c r="KKH80" s="38"/>
      <c r="KKI80" s="38"/>
      <c r="KKJ80" s="38"/>
      <c r="KKK80" s="38"/>
      <c r="KKL80" s="38"/>
      <c r="KKM80" s="38"/>
      <c r="KKN80" s="38"/>
      <c r="KKO80" s="38"/>
      <c r="KKP80" s="38"/>
      <c r="KKQ80" s="38"/>
      <c r="KKR80" s="38"/>
      <c r="KKS80" s="38"/>
      <c r="KKT80" s="38"/>
      <c r="KKU80" s="38"/>
      <c r="KKV80" s="38"/>
      <c r="KKW80" s="38"/>
      <c r="KKX80" s="38"/>
      <c r="KKY80" s="38"/>
      <c r="KKZ80" s="38"/>
      <c r="KLA80" s="38"/>
      <c r="KLB80" s="38"/>
      <c r="KLC80" s="38"/>
      <c r="KLD80" s="38"/>
      <c r="KLE80" s="38"/>
      <c r="KLF80" s="38"/>
      <c r="KLG80" s="38"/>
      <c r="KLH80" s="38"/>
      <c r="KLI80" s="38"/>
      <c r="KLJ80" s="38"/>
      <c r="KLK80" s="38"/>
      <c r="KLL80" s="38"/>
      <c r="KLM80" s="38"/>
      <c r="KLN80" s="38"/>
      <c r="KLO80" s="38"/>
      <c r="KLP80" s="38"/>
      <c r="KLQ80" s="38"/>
      <c r="KLR80" s="38"/>
      <c r="KLS80" s="38"/>
      <c r="KLT80" s="38"/>
      <c r="KLU80" s="38"/>
      <c r="KLV80" s="38"/>
      <c r="KLW80" s="38"/>
      <c r="KLX80" s="38"/>
      <c r="KLY80" s="38"/>
      <c r="KLZ80" s="38"/>
      <c r="KMA80" s="38"/>
      <c r="KMB80" s="38"/>
      <c r="KMC80" s="38"/>
      <c r="KMD80" s="38"/>
      <c r="KME80" s="38"/>
      <c r="KMF80" s="38"/>
      <c r="KMG80" s="38"/>
      <c r="KMH80" s="38"/>
      <c r="KMI80" s="38"/>
      <c r="KMJ80" s="38"/>
      <c r="KMK80" s="38"/>
      <c r="KML80" s="38"/>
      <c r="KMM80" s="38"/>
      <c r="KMN80" s="38"/>
      <c r="KMO80" s="38"/>
      <c r="KMP80" s="38"/>
      <c r="KMQ80" s="38"/>
      <c r="KMR80" s="38"/>
      <c r="KMS80" s="38"/>
      <c r="KMT80" s="38"/>
      <c r="KMU80" s="38"/>
      <c r="KMV80" s="38"/>
      <c r="KMW80" s="38"/>
      <c r="KMX80" s="38"/>
      <c r="KMY80" s="38"/>
      <c r="KMZ80" s="38"/>
      <c r="KNA80" s="38"/>
      <c r="KNB80" s="38"/>
      <c r="KNC80" s="38"/>
      <c r="KND80" s="38"/>
      <c r="KNE80" s="38"/>
      <c r="KNF80" s="38"/>
      <c r="KNG80" s="38"/>
      <c r="KNH80" s="38"/>
      <c r="KNI80" s="38"/>
      <c r="KNJ80" s="38"/>
      <c r="KNK80" s="38"/>
      <c r="KNL80" s="38"/>
      <c r="KNM80" s="38"/>
      <c r="KNN80" s="38"/>
      <c r="KNO80" s="38"/>
      <c r="KNP80" s="38"/>
      <c r="KNQ80" s="38"/>
      <c r="KNR80" s="38"/>
      <c r="KNS80" s="38"/>
      <c r="KNT80" s="38"/>
      <c r="KNU80" s="38"/>
      <c r="KNV80" s="38"/>
      <c r="KNW80" s="38"/>
      <c r="KNX80" s="38"/>
      <c r="KNY80" s="38"/>
      <c r="KNZ80" s="38"/>
      <c r="KOA80" s="38"/>
      <c r="KOB80" s="38"/>
      <c r="KOC80" s="38"/>
      <c r="KOD80" s="38"/>
      <c r="KOE80" s="38"/>
      <c r="KOF80" s="38"/>
      <c r="KOG80" s="38"/>
      <c r="KOH80" s="38"/>
      <c r="KOI80" s="38"/>
      <c r="KOJ80" s="38"/>
      <c r="KOK80" s="38"/>
      <c r="KOL80" s="38"/>
      <c r="KOM80" s="38"/>
      <c r="KON80" s="38"/>
      <c r="KOO80" s="38"/>
      <c r="KOP80" s="38"/>
      <c r="KOQ80" s="38"/>
      <c r="KOR80" s="38"/>
      <c r="KOS80" s="38"/>
      <c r="KOT80" s="38"/>
      <c r="KOU80" s="38"/>
      <c r="KOV80" s="38"/>
      <c r="KOW80" s="38"/>
      <c r="KOX80" s="38"/>
      <c r="KOY80" s="38"/>
      <c r="KOZ80" s="38"/>
      <c r="KPA80" s="38"/>
      <c r="KPB80" s="38"/>
      <c r="KPC80" s="38"/>
      <c r="KPD80" s="38"/>
      <c r="KPE80" s="38"/>
      <c r="KPF80" s="38"/>
      <c r="KPG80" s="38"/>
      <c r="KPH80" s="38"/>
      <c r="KPI80" s="38"/>
      <c r="KPJ80" s="38"/>
      <c r="KPK80" s="38"/>
      <c r="KPL80" s="38"/>
      <c r="KPM80" s="38"/>
      <c r="KPN80" s="38"/>
      <c r="KPO80" s="38"/>
      <c r="KPP80" s="38"/>
      <c r="KPQ80" s="38"/>
      <c r="KPR80" s="38"/>
      <c r="KPS80" s="38"/>
      <c r="KPT80" s="38"/>
      <c r="KPU80" s="38"/>
      <c r="KPV80" s="38"/>
      <c r="KPW80" s="38"/>
      <c r="KPX80" s="38"/>
      <c r="KPY80" s="38"/>
      <c r="KPZ80" s="38"/>
      <c r="KQA80" s="38"/>
      <c r="KQB80" s="38"/>
      <c r="KQC80" s="38"/>
      <c r="KQD80" s="38"/>
      <c r="KQE80" s="38"/>
      <c r="KQF80" s="38"/>
      <c r="KQG80" s="38"/>
      <c r="KQH80" s="38"/>
      <c r="KQI80" s="38"/>
      <c r="KQJ80" s="38"/>
      <c r="KQK80" s="38"/>
      <c r="KQL80" s="38"/>
      <c r="KQM80" s="38"/>
      <c r="KQN80" s="38"/>
      <c r="KQO80" s="38"/>
      <c r="KQP80" s="38"/>
      <c r="KQQ80" s="38"/>
      <c r="KQR80" s="38"/>
      <c r="KQS80" s="38"/>
      <c r="KQT80" s="38"/>
      <c r="KQU80" s="38"/>
      <c r="KQV80" s="38"/>
      <c r="KQW80" s="38"/>
      <c r="KQX80" s="38"/>
      <c r="KQY80" s="38"/>
      <c r="KQZ80" s="38"/>
      <c r="KRA80" s="38"/>
      <c r="KRB80" s="38"/>
      <c r="KRC80" s="38"/>
      <c r="KRD80" s="38"/>
      <c r="KRE80" s="38"/>
      <c r="KRF80" s="38"/>
      <c r="KRG80" s="38"/>
      <c r="KRH80" s="38"/>
      <c r="KRI80" s="38"/>
      <c r="KRJ80" s="38"/>
      <c r="KRK80" s="38"/>
      <c r="KRL80" s="38"/>
      <c r="KRM80" s="38"/>
      <c r="KRN80" s="38"/>
      <c r="KRO80" s="38"/>
      <c r="KRP80" s="38"/>
      <c r="KRQ80" s="38"/>
      <c r="KRR80" s="38"/>
      <c r="KRS80" s="38"/>
      <c r="KRT80" s="38"/>
      <c r="KRU80" s="38"/>
      <c r="KRV80" s="38"/>
      <c r="KRW80" s="38"/>
      <c r="KRX80" s="38"/>
      <c r="KRY80" s="38"/>
      <c r="KRZ80" s="38"/>
      <c r="KSA80" s="38"/>
      <c r="KSB80" s="38"/>
      <c r="KSC80" s="38"/>
      <c r="KSD80" s="38"/>
      <c r="KSE80" s="38"/>
      <c r="KSF80" s="38"/>
      <c r="KSG80" s="38"/>
      <c r="KSH80" s="38"/>
      <c r="KSI80" s="38"/>
      <c r="KSJ80" s="38"/>
      <c r="KSK80" s="38"/>
      <c r="KSL80" s="38"/>
      <c r="KSM80" s="38"/>
      <c r="KSN80" s="38"/>
      <c r="KSO80" s="38"/>
      <c r="KSP80" s="38"/>
      <c r="KSQ80" s="38"/>
      <c r="KSR80" s="38"/>
      <c r="KSS80" s="38"/>
      <c r="KST80" s="38"/>
      <c r="KSU80" s="38"/>
      <c r="KSV80" s="38"/>
      <c r="KSW80" s="38"/>
      <c r="KSX80" s="38"/>
      <c r="KSY80" s="38"/>
      <c r="KSZ80" s="38"/>
      <c r="KTA80" s="38"/>
      <c r="KTB80" s="38"/>
      <c r="KTC80" s="38"/>
      <c r="KTD80" s="38"/>
      <c r="KTE80" s="38"/>
      <c r="KTF80" s="38"/>
      <c r="KTG80" s="38"/>
      <c r="KTH80" s="38"/>
      <c r="KTI80" s="38"/>
      <c r="KTJ80" s="38"/>
      <c r="KTK80" s="38"/>
      <c r="KTL80" s="38"/>
      <c r="KTM80" s="38"/>
      <c r="KTN80" s="38"/>
      <c r="KTO80" s="38"/>
      <c r="KTP80" s="38"/>
      <c r="KTQ80" s="38"/>
      <c r="KTR80" s="38"/>
      <c r="KTS80" s="38"/>
      <c r="KTT80" s="38"/>
      <c r="KTU80" s="38"/>
      <c r="KTV80" s="38"/>
      <c r="KTW80" s="38"/>
      <c r="KTX80" s="38"/>
      <c r="KTY80" s="38"/>
      <c r="KTZ80" s="38"/>
      <c r="KUA80" s="38"/>
      <c r="KUB80" s="38"/>
      <c r="KUC80" s="38"/>
      <c r="KUD80" s="38"/>
      <c r="KUE80" s="38"/>
      <c r="KUF80" s="38"/>
      <c r="KUG80" s="38"/>
      <c r="KUH80" s="38"/>
      <c r="KUI80" s="38"/>
      <c r="KUJ80" s="38"/>
      <c r="KUK80" s="38"/>
      <c r="KUL80" s="38"/>
      <c r="KUM80" s="38"/>
      <c r="KUN80" s="38"/>
      <c r="KUO80" s="38"/>
      <c r="KUP80" s="38"/>
      <c r="KUQ80" s="38"/>
      <c r="KUR80" s="38"/>
      <c r="KUS80" s="38"/>
      <c r="KUT80" s="38"/>
      <c r="KUU80" s="38"/>
      <c r="KUV80" s="38"/>
      <c r="KUW80" s="38"/>
      <c r="KUX80" s="38"/>
      <c r="KUY80" s="38"/>
      <c r="KUZ80" s="38"/>
      <c r="KVA80" s="38"/>
      <c r="KVB80" s="38"/>
      <c r="KVC80" s="38"/>
      <c r="KVD80" s="38"/>
      <c r="KVE80" s="38"/>
      <c r="KVF80" s="38"/>
      <c r="KVG80" s="38"/>
      <c r="KVH80" s="38"/>
      <c r="KVI80" s="38"/>
      <c r="KVJ80" s="38"/>
      <c r="KVK80" s="38"/>
      <c r="KVL80" s="38"/>
      <c r="KVM80" s="38"/>
      <c r="KVN80" s="38"/>
      <c r="KVO80" s="38"/>
      <c r="KVP80" s="38"/>
      <c r="KVQ80" s="38"/>
      <c r="KVR80" s="38"/>
      <c r="KVS80" s="38"/>
      <c r="KVT80" s="38"/>
      <c r="KVU80" s="38"/>
      <c r="KVV80" s="38"/>
      <c r="KVW80" s="38"/>
      <c r="KVX80" s="38"/>
      <c r="KVY80" s="38"/>
      <c r="KVZ80" s="38"/>
      <c r="KWA80" s="38"/>
      <c r="KWB80" s="38"/>
      <c r="KWC80" s="38"/>
      <c r="KWD80" s="38"/>
      <c r="KWE80" s="38"/>
      <c r="KWF80" s="38"/>
      <c r="KWG80" s="38"/>
      <c r="KWH80" s="38"/>
      <c r="KWI80" s="38"/>
      <c r="KWJ80" s="38"/>
      <c r="KWK80" s="38"/>
      <c r="KWL80" s="38"/>
      <c r="KWM80" s="38"/>
      <c r="KWN80" s="38"/>
      <c r="KWO80" s="38"/>
      <c r="KWP80" s="38"/>
      <c r="KWQ80" s="38"/>
      <c r="KWR80" s="38"/>
      <c r="KWS80" s="38"/>
      <c r="KWT80" s="38"/>
      <c r="KWU80" s="38"/>
      <c r="KWV80" s="38"/>
      <c r="KWW80" s="38"/>
      <c r="KWX80" s="38"/>
      <c r="KWY80" s="38"/>
      <c r="KWZ80" s="38"/>
      <c r="KXA80" s="38"/>
      <c r="KXB80" s="38"/>
      <c r="KXC80" s="38"/>
      <c r="KXD80" s="38"/>
      <c r="KXE80" s="38"/>
      <c r="KXF80" s="38"/>
      <c r="KXG80" s="38"/>
      <c r="KXH80" s="38"/>
      <c r="KXI80" s="38"/>
      <c r="KXJ80" s="38"/>
      <c r="KXK80" s="38"/>
      <c r="KXL80" s="38"/>
      <c r="KXM80" s="38"/>
      <c r="KXN80" s="38"/>
      <c r="KXO80" s="38"/>
      <c r="KXP80" s="38"/>
      <c r="KXQ80" s="38"/>
      <c r="KXR80" s="38"/>
      <c r="KXS80" s="38"/>
      <c r="KXT80" s="38"/>
      <c r="KXU80" s="38"/>
      <c r="KXV80" s="38"/>
      <c r="KXW80" s="38"/>
      <c r="KXX80" s="38"/>
      <c r="KXY80" s="38"/>
      <c r="KXZ80" s="38"/>
      <c r="KYA80" s="38"/>
      <c r="KYB80" s="38"/>
      <c r="KYC80" s="38"/>
      <c r="KYD80" s="38"/>
      <c r="KYE80" s="38"/>
      <c r="KYF80" s="38"/>
      <c r="KYG80" s="38"/>
      <c r="KYH80" s="38"/>
      <c r="KYI80" s="38"/>
      <c r="KYJ80" s="38"/>
      <c r="KYK80" s="38"/>
      <c r="KYL80" s="38"/>
      <c r="KYM80" s="38"/>
      <c r="KYN80" s="38"/>
      <c r="KYO80" s="38"/>
      <c r="KYP80" s="38"/>
      <c r="KYQ80" s="38"/>
      <c r="KYR80" s="38"/>
      <c r="KYS80" s="38"/>
      <c r="KYT80" s="38"/>
      <c r="KYU80" s="38"/>
      <c r="KYV80" s="38"/>
      <c r="KYW80" s="38"/>
      <c r="KYX80" s="38"/>
      <c r="KYY80" s="38"/>
      <c r="KYZ80" s="38"/>
      <c r="KZA80" s="38"/>
      <c r="KZB80" s="38"/>
      <c r="KZC80" s="38"/>
      <c r="KZD80" s="38"/>
      <c r="KZE80" s="38"/>
      <c r="KZF80" s="38"/>
      <c r="KZG80" s="38"/>
      <c r="KZH80" s="38"/>
      <c r="KZI80" s="38"/>
      <c r="KZJ80" s="38"/>
      <c r="KZK80" s="38"/>
      <c r="KZL80" s="38"/>
      <c r="KZM80" s="38"/>
      <c r="KZN80" s="38"/>
      <c r="KZO80" s="38"/>
      <c r="KZP80" s="38"/>
      <c r="KZQ80" s="38"/>
      <c r="KZR80" s="38"/>
      <c r="KZS80" s="38"/>
      <c r="KZT80" s="38"/>
      <c r="KZU80" s="38"/>
      <c r="KZV80" s="38"/>
      <c r="KZW80" s="38"/>
      <c r="KZX80" s="38"/>
      <c r="KZY80" s="38"/>
      <c r="KZZ80" s="38"/>
      <c r="LAA80" s="38"/>
      <c r="LAB80" s="38"/>
      <c r="LAC80" s="38"/>
      <c r="LAD80" s="38"/>
      <c r="LAE80" s="38"/>
      <c r="LAF80" s="38"/>
      <c r="LAG80" s="38"/>
      <c r="LAH80" s="38"/>
      <c r="LAI80" s="38"/>
      <c r="LAJ80" s="38"/>
      <c r="LAK80" s="38"/>
      <c r="LAL80" s="38"/>
      <c r="LAM80" s="38"/>
      <c r="LAN80" s="38"/>
      <c r="LAO80" s="38"/>
      <c r="LAP80" s="38"/>
      <c r="LAQ80" s="38"/>
      <c r="LAR80" s="38"/>
      <c r="LAS80" s="38"/>
      <c r="LAT80" s="38"/>
      <c r="LAU80" s="38"/>
      <c r="LAV80" s="38"/>
      <c r="LAW80" s="38"/>
      <c r="LAX80" s="38"/>
      <c r="LAY80" s="38"/>
      <c r="LAZ80" s="38"/>
      <c r="LBA80" s="38"/>
      <c r="LBB80" s="38"/>
      <c r="LBC80" s="38"/>
      <c r="LBD80" s="38"/>
      <c r="LBE80" s="38"/>
      <c r="LBF80" s="38"/>
      <c r="LBG80" s="38"/>
      <c r="LBH80" s="38"/>
      <c r="LBI80" s="38"/>
      <c r="LBJ80" s="38"/>
      <c r="LBK80" s="38"/>
      <c r="LBL80" s="38"/>
      <c r="LBM80" s="38"/>
      <c r="LBN80" s="38"/>
      <c r="LBO80" s="38"/>
      <c r="LBP80" s="38"/>
      <c r="LBQ80" s="38"/>
      <c r="LBR80" s="38"/>
      <c r="LBS80" s="38"/>
      <c r="LBT80" s="38"/>
      <c r="LBU80" s="38"/>
      <c r="LBV80" s="38"/>
      <c r="LBW80" s="38"/>
      <c r="LBX80" s="38"/>
      <c r="LBY80" s="38"/>
      <c r="LBZ80" s="38"/>
      <c r="LCA80" s="38"/>
      <c r="LCB80" s="38"/>
      <c r="LCC80" s="38"/>
      <c r="LCD80" s="38"/>
      <c r="LCE80" s="38"/>
      <c r="LCF80" s="38"/>
      <c r="LCG80" s="38"/>
      <c r="LCH80" s="38"/>
      <c r="LCI80" s="38"/>
      <c r="LCJ80" s="38"/>
      <c r="LCK80" s="38"/>
      <c r="LCL80" s="38"/>
      <c r="LCM80" s="38"/>
      <c r="LCN80" s="38"/>
      <c r="LCO80" s="38"/>
      <c r="LCP80" s="38"/>
      <c r="LCQ80" s="38"/>
      <c r="LCR80" s="38"/>
      <c r="LCS80" s="38"/>
      <c r="LCT80" s="38"/>
      <c r="LCU80" s="38"/>
      <c r="LCV80" s="38"/>
      <c r="LCW80" s="38"/>
      <c r="LCX80" s="38"/>
      <c r="LCY80" s="38"/>
      <c r="LCZ80" s="38"/>
      <c r="LDA80" s="38"/>
      <c r="LDB80" s="38"/>
      <c r="LDC80" s="38"/>
      <c r="LDD80" s="38"/>
      <c r="LDE80" s="38"/>
      <c r="LDF80" s="38"/>
      <c r="LDG80" s="38"/>
      <c r="LDH80" s="38"/>
      <c r="LDI80" s="38"/>
      <c r="LDJ80" s="38"/>
      <c r="LDK80" s="38"/>
      <c r="LDL80" s="38"/>
      <c r="LDM80" s="38"/>
      <c r="LDN80" s="38"/>
      <c r="LDO80" s="38"/>
      <c r="LDP80" s="38"/>
      <c r="LDQ80" s="38"/>
      <c r="LDR80" s="38"/>
      <c r="LDS80" s="38"/>
      <c r="LDT80" s="38"/>
      <c r="LDU80" s="38"/>
      <c r="LDV80" s="38"/>
      <c r="LDW80" s="38"/>
      <c r="LDX80" s="38"/>
      <c r="LDY80" s="38"/>
      <c r="LDZ80" s="38"/>
      <c r="LEA80" s="38"/>
      <c r="LEB80" s="38"/>
      <c r="LEC80" s="38"/>
      <c r="LED80" s="38"/>
      <c r="LEE80" s="38"/>
      <c r="LEF80" s="38"/>
      <c r="LEG80" s="38"/>
      <c r="LEH80" s="38"/>
      <c r="LEI80" s="38"/>
      <c r="LEJ80" s="38"/>
      <c r="LEK80" s="38"/>
      <c r="LEL80" s="38"/>
      <c r="LEM80" s="38"/>
      <c r="LEN80" s="38"/>
      <c r="LEO80" s="38"/>
      <c r="LEP80" s="38"/>
      <c r="LEQ80" s="38"/>
      <c r="LER80" s="38"/>
      <c r="LES80" s="38"/>
      <c r="LET80" s="38"/>
      <c r="LEU80" s="38"/>
      <c r="LEV80" s="38"/>
      <c r="LEW80" s="38"/>
      <c r="LEX80" s="38"/>
      <c r="LEY80" s="38"/>
      <c r="LEZ80" s="38"/>
      <c r="LFA80" s="38"/>
      <c r="LFB80" s="38"/>
      <c r="LFC80" s="38"/>
      <c r="LFD80" s="38"/>
      <c r="LFE80" s="38"/>
      <c r="LFF80" s="38"/>
      <c r="LFG80" s="38"/>
      <c r="LFH80" s="38"/>
      <c r="LFI80" s="38"/>
      <c r="LFJ80" s="38"/>
      <c r="LFK80" s="38"/>
      <c r="LFL80" s="38"/>
      <c r="LFM80" s="38"/>
      <c r="LFN80" s="38"/>
      <c r="LFO80" s="38"/>
      <c r="LFP80" s="38"/>
      <c r="LFQ80" s="38"/>
      <c r="LFR80" s="38"/>
      <c r="LFS80" s="38"/>
      <c r="LFT80" s="38"/>
      <c r="LFU80" s="38"/>
      <c r="LFV80" s="38"/>
      <c r="LFW80" s="38"/>
      <c r="LFX80" s="38"/>
      <c r="LFY80" s="38"/>
      <c r="LFZ80" s="38"/>
      <c r="LGA80" s="38"/>
      <c r="LGB80" s="38"/>
      <c r="LGC80" s="38"/>
      <c r="LGD80" s="38"/>
      <c r="LGE80" s="38"/>
      <c r="LGF80" s="38"/>
      <c r="LGG80" s="38"/>
      <c r="LGH80" s="38"/>
      <c r="LGI80" s="38"/>
      <c r="LGJ80" s="38"/>
      <c r="LGK80" s="38"/>
      <c r="LGL80" s="38"/>
      <c r="LGM80" s="38"/>
      <c r="LGN80" s="38"/>
      <c r="LGO80" s="38"/>
      <c r="LGP80" s="38"/>
      <c r="LGQ80" s="38"/>
      <c r="LGR80" s="38"/>
      <c r="LGS80" s="38"/>
      <c r="LGT80" s="38"/>
      <c r="LGU80" s="38"/>
      <c r="LGV80" s="38"/>
      <c r="LGW80" s="38"/>
      <c r="LGX80" s="38"/>
      <c r="LGY80" s="38"/>
      <c r="LGZ80" s="38"/>
      <c r="LHA80" s="38"/>
      <c r="LHB80" s="38"/>
      <c r="LHC80" s="38"/>
      <c r="LHD80" s="38"/>
      <c r="LHE80" s="38"/>
      <c r="LHF80" s="38"/>
      <c r="LHG80" s="38"/>
      <c r="LHH80" s="38"/>
      <c r="LHI80" s="38"/>
      <c r="LHJ80" s="38"/>
      <c r="LHK80" s="38"/>
      <c r="LHL80" s="38"/>
      <c r="LHM80" s="38"/>
      <c r="LHN80" s="38"/>
      <c r="LHO80" s="38"/>
      <c r="LHP80" s="38"/>
      <c r="LHQ80" s="38"/>
      <c r="LHR80" s="38"/>
      <c r="LHS80" s="38"/>
      <c r="LHT80" s="38"/>
      <c r="LHU80" s="38"/>
      <c r="LHV80" s="38"/>
      <c r="LHW80" s="38"/>
      <c r="LHX80" s="38"/>
      <c r="LHY80" s="38"/>
      <c r="LHZ80" s="38"/>
      <c r="LIA80" s="38"/>
      <c r="LIB80" s="38"/>
      <c r="LIC80" s="38"/>
      <c r="LID80" s="38"/>
      <c r="LIE80" s="38"/>
      <c r="LIF80" s="38"/>
      <c r="LIG80" s="38"/>
      <c r="LIH80" s="38"/>
      <c r="LII80" s="38"/>
      <c r="LIJ80" s="38"/>
      <c r="LIK80" s="38"/>
      <c r="LIL80" s="38"/>
      <c r="LIM80" s="38"/>
      <c r="LIN80" s="38"/>
      <c r="LIO80" s="38"/>
      <c r="LIP80" s="38"/>
      <c r="LIQ80" s="38"/>
      <c r="LIR80" s="38"/>
      <c r="LIS80" s="38"/>
      <c r="LIT80" s="38"/>
      <c r="LIU80" s="38"/>
      <c r="LIV80" s="38"/>
      <c r="LIW80" s="38"/>
      <c r="LIX80" s="38"/>
      <c r="LIY80" s="38"/>
      <c r="LIZ80" s="38"/>
      <c r="LJA80" s="38"/>
      <c r="LJB80" s="38"/>
      <c r="LJC80" s="38"/>
      <c r="LJD80" s="38"/>
      <c r="LJE80" s="38"/>
      <c r="LJF80" s="38"/>
      <c r="LJG80" s="38"/>
      <c r="LJH80" s="38"/>
      <c r="LJI80" s="38"/>
      <c r="LJJ80" s="38"/>
      <c r="LJK80" s="38"/>
      <c r="LJL80" s="38"/>
      <c r="LJM80" s="38"/>
      <c r="LJN80" s="38"/>
      <c r="LJO80" s="38"/>
      <c r="LJP80" s="38"/>
      <c r="LJQ80" s="38"/>
      <c r="LJR80" s="38"/>
      <c r="LJS80" s="38"/>
      <c r="LJT80" s="38"/>
      <c r="LJU80" s="38"/>
      <c r="LJV80" s="38"/>
      <c r="LJW80" s="38"/>
      <c r="LJX80" s="38"/>
      <c r="LJY80" s="38"/>
      <c r="LJZ80" s="38"/>
      <c r="LKA80" s="38"/>
      <c r="LKB80" s="38"/>
      <c r="LKC80" s="38"/>
      <c r="LKD80" s="38"/>
      <c r="LKE80" s="38"/>
      <c r="LKF80" s="38"/>
      <c r="LKG80" s="38"/>
      <c r="LKH80" s="38"/>
      <c r="LKI80" s="38"/>
      <c r="LKJ80" s="38"/>
      <c r="LKK80" s="38"/>
      <c r="LKL80" s="38"/>
      <c r="LKM80" s="38"/>
      <c r="LKN80" s="38"/>
      <c r="LKO80" s="38"/>
      <c r="LKP80" s="38"/>
      <c r="LKQ80" s="38"/>
      <c r="LKR80" s="38"/>
      <c r="LKS80" s="38"/>
      <c r="LKT80" s="38"/>
      <c r="LKU80" s="38"/>
      <c r="LKV80" s="38"/>
      <c r="LKW80" s="38"/>
      <c r="LKX80" s="38"/>
      <c r="LKY80" s="38"/>
      <c r="LKZ80" s="38"/>
      <c r="LLA80" s="38"/>
      <c r="LLB80" s="38"/>
      <c r="LLC80" s="38"/>
      <c r="LLD80" s="38"/>
      <c r="LLE80" s="38"/>
      <c r="LLF80" s="38"/>
      <c r="LLG80" s="38"/>
      <c r="LLH80" s="38"/>
      <c r="LLI80" s="38"/>
      <c r="LLJ80" s="38"/>
      <c r="LLK80" s="38"/>
      <c r="LLL80" s="38"/>
      <c r="LLM80" s="38"/>
      <c r="LLN80" s="38"/>
      <c r="LLO80" s="38"/>
      <c r="LLP80" s="38"/>
      <c r="LLQ80" s="38"/>
      <c r="LLR80" s="38"/>
      <c r="LLS80" s="38"/>
      <c r="LLT80" s="38"/>
      <c r="LLU80" s="38"/>
      <c r="LLV80" s="38"/>
      <c r="LLW80" s="38"/>
      <c r="LLX80" s="38"/>
      <c r="LLY80" s="38"/>
      <c r="LLZ80" s="38"/>
      <c r="LMA80" s="38"/>
      <c r="LMB80" s="38"/>
      <c r="LMC80" s="38"/>
      <c r="LMD80" s="38"/>
      <c r="LME80" s="38"/>
      <c r="LMF80" s="38"/>
      <c r="LMG80" s="38"/>
      <c r="LMH80" s="38"/>
      <c r="LMI80" s="38"/>
      <c r="LMJ80" s="38"/>
      <c r="LMK80" s="38"/>
      <c r="LML80" s="38"/>
      <c r="LMM80" s="38"/>
      <c r="LMN80" s="38"/>
      <c r="LMO80" s="38"/>
      <c r="LMP80" s="38"/>
      <c r="LMQ80" s="38"/>
      <c r="LMR80" s="38"/>
      <c r="LMS80" s="38"/>
      <c r="LMT80" s="38"/>
      <c r="LMU80" s="38"/>
      <c r="LMV80" s="38"/>
      <c r="LMW80" s="38"/>
      <c r="LMX80" s="38"/>
      <c r="LMY80" s="38"/>
      <c r="LMZ80" s="38"/>
      <c r="LNA80" s="38"/>
      <c r="LNB80" s="38"/>
      <c r="LNC80" s="38"/>
      <c r="LND80" s="38"/>
      <c r="LNE80" s="38"/>
      <c r="LNF80" s="38"/>
      <c r="LNG80" s="38"/>
      <c r="LNH80" s="38"/>
      <c r="LNI80" s="38"/>
      <c r="LNJ80" s="38"/>
      <c r="LNK80" s="38"/>
      <c r="LNL80" s="38"/>
      <c r="LNM80" s="38"/>
      <c r="LNN80" s="38"/>
      <c r="LNO80" s="38"/>
      <c r="LNP80" s="38"/>
      <c r="LNQ80" s="38"/>
      <c r="LNR80" s="38"/>
      <c r="LNS80" s="38"/>
      <c r="LNT80" s="38"/>
      <c r="LNU80" s="38"/>
      <c r="LNV80" s="38"/>
      <c r="LNW80" s="38"/>
      <c r="LNX80" s="38"/>
      <c r="LNY80" s="38"/>
      <c r="LNZ80" s="38"/>
      <c r="LOA80" s="38"/>
      <c r="LOB80" s="38"/>
      <c r="LOC80" s="38"/>
      <c r="LOD80" s="38"/>
      <c r="LOE80" s="38"/>
      <c r="LOF80" s="38"/>
      <c r="LOG80" s="38"/>
      <c r="LOH80" s="38"/>
      <c r="LOI80" s="38"/>
      <c r="LOJ80" s="38"/>
      <c r="LOK80" s="38"/>
      <c r="LOL80" s="38"/>
      <c r="LOM80" s="38"/>
      <c r="LON80" s="38"/>
      <c r="LOO80" s="38"/>
      <c r="LOP80" s="38"/>
      <c r="LOQ80" s="38"/>
      <c r="LOR80" s="38"/>
      <c r="LOS80" s="38"/>
      <c r="LOT80" s="38"/>
      <c r="LOU80" s="38"/>
      <c r="LOV80" s="38"/>
      <c r="LOW80" s="38"/>
      <c r="LOX80" s="38"/>
      <c r="LOY80" s="38"/>
      <c r="LOZ80" s="38"/>
      <c r="LPA80" s="38"/>
      <c r="LPB80" s="38"/>
      <c r="LPC80" s="38"/>
      <c r="LPD80" s="38"/>
      <c r="LPE80" s="38"/>
      <c r="LPF80" s="38"/>
      <c r="LPG80" s="38"/>
      <c r="LPH80" s="38"/>
      <c r="LPI80" s="38"/>
      <c r="LPJ80" s="38"/>
      <c r="LPK80" s="38"/>
      <c r="LPL80" s="38"/>
      <c r="LPM80" s="38"/>
      <c r="LPN80" s="38"/>
      <c r="LPO80" s="38"/>
      <c r="LPP80" s="38"/>
      <c r="LPQ80" s="38"/>
      <c r="LPR80" s="38"/>
      <c r="LPS80" s="38"/>
      <c r="LPT80" s="38"/>
      <c r="LPU80" s="38"/>
      <c r="LPV80" s="38"/>
      <c r="LPW80" s="38"/>
      <c r="LPX80" s="38"/>
      <c r="LPY80" s="38"/>
      <c r="LPZ80" s="38"/>
      <c r="LQA80" s="38"/>
      <c r="LQB80" s="38"/>
      <c r="LQC80" s="38"/>
      <c r="LQD80" s="38"/>
      <c r="LQE80" s="38"/>
      <c r="LQF80" s="38"/>
      <c r="LQG80" s="38"/>
      <c r="LQH80" s="38"/>
      <c r="LQI80" s="38"/>
      <c r="LQJ80" s="38"/>
      <c r="LQK80" s="38"/>
      <c r="LQL80" s="38"/>
      <c r="LQM80" s="38"/>
      <c r="LQN80" s="38"/>
      <c r="LQO80" s="38"/>
      <c r="LQP80" s="38"/>
      <c r="LQQ80" s="38"/>
      <c r="LQR80" s="38"/>
      <c r="LQS80" s="38"/>
      <c r="LQT80" s="38"/>
      <c r="LQU80" s="38"/>
      <c r="LQV80" s="38"/>
      <c r="LQW80" s="38"/>
      <c r="LQX80" s="38"/>
      <c r="LQY80" s="38"/>
      <c r="LQZ80" s="38"/>
      <c r="LRA80" s="38"/>
      <c r="LRB80" s="38"/>
      <c r="LRC80" s="38"/>
      <c r="LRD80" s="38"/>
      <c r="LRE80" s="38"/>
      <c r="LRF80" s="38"/>
      <c r="LRG80" s="38"/>
      <c r="LRH80" s="38"/>
      <c r="LRI80" s="38"/>
      <c r="LRJ80" s="38"/>
      <c r="LRK80" s="38"/>
      <c r="LRL80" s="38"/>
      <c r="LRM80" s="38"/>
      <c r="LRN80" s="38"/>
      <c r="LRO80" s="38"/>
      <c r="LRP80" s="38"/>
      <c r="LRQ80" s="38"/>
      <c r="LRR80" s="38"/>
      <c r="LRS80" s="38"/>
      <c r="LRT80" s="38"/>
      <c r="LRU80" s="38"/>
      <c r="LRV80" s="38"/>
      <c r="LRW80" s="38"/>
      <c r="LRX80" s="38"/>
      <c r="LRY80" s="38"/>
      <c r="LRZ80" s="38"/>
      <c r="LSA80" s="38"/>
      <c r="LSB80" s="38"/>
      <c r="LSC80" s="38"/>
      <c r="LSD80" s="38"/>
      <c r="LSE80" s="38"/>
      <c r="LSF80" s="38"/>
      <c r="LSG80" s="38"/>
      <c r="LSH80" s="38"/>
      <c r="LSI80" s="38"/>
      <c r="LSJ80" s="38"/>
      <c r="LSK80" s="38"/>
      <c r="LSL80" s="38"/>
      <c r="LSM80" s="38"/>
      <c r="LSN80" s="38"/>
      <c r="LSO80" s="38"/>
      <c r="LSP80" s="38"/>
      <c r="LSQ80" s="38"/>
      <c r="LSR80" s="38"/>
      <c r="LSS80" s="38"/>
      <c r="LST80" s="38"/>
      <c r="LSU80" s="38"/>
      <c r="LSV80" s="38"/>
      <c r="LSW80" s="38"/>
      <c r="LSX80" s="38"/>
      <c r="LSY80" s="38"/>
      <c r="LSZ80" s="38"/>
      <c r="LTA80" s="38"/>
      <c r="LTB80" s="38"/>
      <c r="LTC80" s="38"/>
      <c r="LTD80" s="38"/>
      <c r="LTE80" s="38"/>
      <c r="LTF80" s="38"/>
      <c r="LTG80" s="38"/>
      <c r="LTH80" s="38"/>
      <c r="LTI80" s="38"/>
      <c r="LTJ80" s="38"/>
      <c r="LTK80" s="38"/>
      <c r="LTL80" s="38"/>
      <c r="LTM80" s="38"/>
      <c r="LTN80" s="38"/>
      <c r="LTO80" s="38"/>
      <c r="LTP80" s="38"/>
      <c r="LTQ80" s="38"/>
      <c r="LTR80" s="38"/>
      <c r="LTS80" s="38"/>
      <c r="LTT80" s="38"/>
      <c r="LTU80" s="38"/>
      <c r="LTV80" s="38"/>
      <c r="LTW80" s="38"/>
      <c r="LTX80" s="38"/>
      <c r="LTY80" s="38"/>
      <c r="LTZ80" s="38"/>
      <c r="LUA80" s="38"/>
      <c r="LUB80" s="38"/>
      <c r="LUC80" s="38"/>
      <c r="LUD80" s="38"/>
      <c r="LUE80" s="38"/>
      <c r="LUF80" s="38"/>
      <c r="LUG80" s="38"/>
      <c r="LUH80" s="38"/>
      <c r="LUI80" s="38"/>
      <c r="LUJ80" s="38"/>
      <c r="LUK80" s="38"/>
      <c r="LUL80" s="38"/>
      <c r="LUM80" s="38"/>
      <c r="LUN80" s="38"/>
      <c r="LUO80" s="38"/>
      <c r="LUP80" s="38"/>
      <c r="LUQ80" s="38"/>
      <c r="LUR80" s="38"/>
      <c r="LUS80" s="38"/>
      <c r="LUT80" s="38"/>
      <c r="LUU80" s="38"/>
      <c r="LUV80" s="38"/>
      <c r="LUW80" s="38"/>
      <c r="LUX80" s="38"/>
      <c r="LUY80" s="38"/>
      <c r="LUZ80" s="38"/>
      <c r="LVA80" s="38"/>
      <c r="LVB80" s="38"/>
      <c r="LVC80" s="38"/>
      <c r="LVD80" s="38"/>
      <c r="LVE80" s="38"/>
      <c r="LVF80" s="38"/>
      <c r="LVG80" s="38"/>
      <c r="LVH80" s="38"/>
      <c r="LVI80" s="38"/>
      <c r="LVJ80" s="38"/>
      <c r="LVK80" s="38"/>
      <c r="LVL80" s="38"/>
      <c r="LVM80" s="38"/>
      <c r="LVN80" s="38"/>
      <c r="LVO80" s="38"/>
      <c r="LVP80" s="38"/>
      <c r="LVQ80" s="38"/>
      <c r="LVR80" s="38"/>
      <c r="LVS80" s="38"/>
      <c r="LVT80" s="38"/>
      <c r="LVU80" s="38"/>
      <c r="LVV80" s="38"/>
      <c r="LVW80" s="38"/>
      <c r="LVX80" s="38"/>
      <c r="LVY80" s="38"/>
      <c r="LVZ80" s="38"/>
      <c r="LWA80" s="38"/>
      <c r="LWB80" s="38"/>
      <c r="LWC80" s="38"/>
      <c r="LWD80" s="38"/>
      <c r="LWE80" s="38"/>
      <c r="LWF80" s="38"/>
      <c r="LWG80" s="38"/>
      <c r="LWH80" s="38"/>
      <c r="LWI80" s="38"/>
      <c r="LWJ80" s="38"/>
      <c r="LWK80" s="38"/>
      <c r="LWL80" s="38"/>
      <c r="LWM80" s="38"/>
      <c r="LWN80" s="38"/>
      <c r="LWO80" s="38"/>
      <c r="LWP80" s="38"/>
      <c r="LWQ80" s="38"/>
      <c r="LWR80" s="38"/>
      <c r="LWS80" s="38"/>
      <c r="LWT80" s="38"/>
      <c r="LWU80" s="38"/>
      <c r="LWV80" s="38"/>
      <c r="LWW80" s="38"/>
      <c r="LWX80" s="38"/>
      <c r="LWY80" s="38"/>
      <c r="LWZ80" s="38"/>
      <c r="LXA80" s="38"/>
      <c r="LXB80" s="38"/>
      <c r="LXC80" s="38"/>
      <c r="LXD80" s="38"/>
      <c r="LXE80" s="38"/>
      <c r="LXF80" s="38"/>
      <c r="LXG80" s="38"/>
      <c r="LXH80" s="38"/>
      <c r="LXI80" s="38"/>
      <c r="LXJ80" s="38"/>
      <c r="LXK80" s="38"/>
      <c r="LXL80" s="38"/>
      <c r="LXM80" s="38"/>
      <c r="LXN80" s="38"/>
      <c r="LXO80" s="38"/>
      <c r="LXP80" s="38"/>
      <c r="LXQ80" s="38"/>
      <c r="LXR80" s="38"/>
      <c r="LXS80" s="38"/>
      <c r="LXT80" s="38"/>
      <c r="LXU80" s="38"/>
      <c r="LXV80" s="38"/>
      <c r="LXW80" s="38"/>
      <c r="LXX80" s="38"/>
      <c r="LXY80" s="38"/>
      <c r="LXZ80" s="38"/>
      <c r="LYA80" s="38"/>
      <c r="LYB80" s="38"/>
      <c r="LYC80" s="38"/>
      <c r="LYD80" s="38"/>
      <c r="LYE80" s="38"/>
      <c r="LYF80" s="38"/>
      <c r="LYG80" s="38"/>
      <c r="LYH80" s="38"/>
      <c r="LYI80" s="38"/>
      <c r="LYJ80" s="38"/>
      <c r="LYK80" s="38"/>
      <c r="LYL80" s="38"/>
      <c r="LYM80" s="38"/>
      <c r="LYN80" s="38"/>
      <c r="LYO80" s="38"/>
      <c r="LYP80" s="38"/>
      <c r="LYQ80" s="38"/>
      <c r="LYR80" s="38"/>
      <c r="LYS80" s="38"/>
      <c r="LYT80" s="38"/>
      <c r="LYU80" s="38"/>
      <c r="LYV80" s="38"/>
      <c r="LYW80" s="38"/>
      <c r="LYX80" s="38"/>
      <c r="LYY80" s="38"/>
      <c r="LYZ80" s="38"/>
      <c r="LZA80" s="38"/>
      <c r="LZB80" s="38"/>
      <c r="LZC80" s="38"/>
      <c r="LZD80" s="38"/>
      <c r="LZE80" s="38"/>
      <c r="LZF80" s="38"/>
      <c r="LZG80" s="38"/>
      <c r="LZH80" s="38"/>
      <c r="LZI80" s="38"/>
      <c r="LZJ80" s="38"/>
      <c r="LZK80" s="38"/>
      <c r="LZL80" s="38"/>
      <c r="LZM80" s="38"/>
      <c r="LZN80" s="38"/>
      <c r="LZO80" s="38"/>
      <c r="LZP80" s="38"/>
      <c r="LZQ80" s="38"/>
      <c r="LZR80" s="38"/>
      <c r="LZS80" s="38"/>
      <c r="LZT80" s="38"/>
      <c r="LZU80" s="38"/>
      <c r="LZV80" s="38"/>
      <c r="LZW80" s="38"/>
      <c r="LZX80" s="38"/>
      <c r="LZY80" s="38"/>
      <c r="LZZ80" s="38"/>
      <c r="MAA80" s="38"/>
      <c r="MAB80" s="38"/>
      <c r="MAC80" s="38"/>
      <c r="MAD80" s="38"/>
      <c r="MAE80" s="38"/>
      <c r="MAF80" s="38"/>
      <c r="MAG80" s="38"/>
      <c r="MAH80" s="38"/>
      <c r="MAI80" s="38"/>
      <c r="MAJ80" s="38"/>
      <c r="MAK80" s="38"/>
      <c r="MAL80" s="38"/>
      <c r="MAM80" s="38"/>
      <c r="MAN80" s="38"/>
      <c r="MAO80" s="38"/>
      <c r="MAP80" s="38"/>
      <c r="MAQ80" s="38"/>
      <c r="MAR80" s="38"/>
      <c r="MAS80" s="38"/>
      <c r="MAT80" s="38"/>
      <c r="MAU80" s="38"/>
      <c r="MAV80" s="38"/>
      <c r="MAW80" s="38"/>
      <c r="MAX80" s="38"/>
      <c r="MAY80" s="38"/>
      <c r="MAZ80" s="38"/>
      <c r="MBA80" s="38"/>
      <c r="MBB80" s="38"/>
      <c r="MBC80" s="38"/>
      <c r="MBD80" s="38"/>
      <c r="MBE80" s="38"/>
      <c r="MBF80" s="38"/>
      <c r="MBG80" s="38"/>
      <c r="MBH80" s="38"/>
      <c r="MBI80" s="38"/>
      <c r="MBJ80" s="38"/>
      <c r="MBK80" s="38"/>
      <c r="MBL80" s="38"/>
      <c r="MBM80" s="38"/>
      <c r="MBN80" s="38"/>
      <c r="MBO80" s="38"/>
      <c r="MBP80" s="38"/>
      <c r="MBQ80" s="38"/>
      <c r="MBR80" s="38"/>
      <c r="MBS80" s="38"/>
      <c r="MBT80" s="38"/>
      <c r="MBU80" s="38"/>
      <c r="MBV80" s="38"/>
      <c r="MBW80" s="38"/>
      <c r="MBX80" s="38"/>
      <c r="MBY80" s="38"/>
      <c r="MBZ80" s="38"/>
      <c r="MCA80" s="38"/>
      <c r="MCB80" s="38"/>
      <c r="MCC80" s="38"/>
      <c r="MCD80" s="38"/>
      <c r="MCE80" s="38"/>
      <c r="MCF80" s="38"/>
      <c r="MCG80" s="38"/>
      <c r="MCH80" s="38"/>
      <c r="MCI80" s="38"/>
      <c r="MCJ80" s="38"/>
      <c r="MCK80" s="38"/>
      <c r="MCL80" s="38"/>
      <c r="MCM80" s="38"/>
      <c r="MCN80" s="38"/>
      <c r="MCO80" s="38"/>
      <c r="MCP80" s="38"/>
      <c r="MCQ80" s="38"/>
      <c r="MCR80" s="38"/>
      <c r="MCS80" s="38"/>
      <c r="MCT80" s="38"/>
      <c r="MCU80" s="38"/>
      <c r="MCV80" s="38"/>
      <c r="MCW80" s="38"/>
      <c r="MCX80" s="38"/>
      <c r="MCY80" s="38"/>
      <c r="MCZ80" s="38"/>
      <c r="MDA80" s="38"/>
      <c r="MDB80" s="38"/>
      <c r="MDC80" s="38"/>
      <c r="MDD80" s="38"/>
      <c r="MDE80" s="38"/>
      <c r="MDF80" s="38"/>
      <c r="MDG80" s="38"/>
      <c r="MDH80" s="38"/>
      <c r="MDI80" s="38"/>
      <c r="MDJ80" s="38"/>
      <c r="MDK80" s="38"/>
      <c r="MDL80" s="38"/>
      <c r="MDM80" s="38"/>
      <c r="MDN80" s="38"/>
      <c r="MDO80" s="38"/>
      <c r="MDP80" s="38"/>
      <c r="MDQ80" s="38"/>
      <c r="MDR80" s="38"/>
      <c r="MDS80" s="38"/>
      <c r="MDT80" s="38"/>
      <c r="MDU80" s="38"/>
      <c r="MDV80" s="38"/>
      <c r="MDW80" s="38"/>
      <c r="MDX80" s="38"/>
      <c r="MDY80" s="38"/>
      <c r="MDZ80" s="38"/>
      <c r="MEA80" s="38"/>
      <c r="MEB80" s="38"/>
      <c r="MEC80" s="38"/>
      <c r="MED80" s="38"/>
      <c r="MEE80" s="38"/>
      <c r="MEF80" s="38"/>
      <c r="MEG80" s="38"/>
      <c r="MEH80" s="38"/>
      <c r="MEI80" s="38"/>
      <c r="MEJ80" s="38"/>
      <c r="MEK80" s="38"/>
      <c r="MEL80" s="38"/>
      <c r="MEM80" s="38"/>
      <c r="MEN80" s="38"/>
      <c r="MEO80" s="38"/>
      <c r="MEP80" s="38"/>
      <c r="MEQ80" s="38"/>
      <c r="MER80" s="38"/>
      <c r="MES80" s="38"/>
      <c r="MET80" s="38"/>
      <c r="MEU80" s="38"/>
      <c r="MEV80" s="38"/>
      <c r="MEW80" s="38"/>
      <c r="MEX80" s="38"/>
      <c r="MEY80" s="38"/>
      <c r="MEZ80" s="38"/>
      <c r="MFA80" s="38"/>
      <c r="MFB80" s="38"/>
      <c r="MFC80" s="38"/>
      <c r="MFD80" s="38"/>
      <c r="MFE80" s="38"/>
      <c r="MFF80" s="38"/>
      <c r="MFG80" s="38"/>
      <c r="MFH80" s="38"/>
      <c r="MFI80" s="38"/>
      <c r="MFJ80" s="38"/>
      <c r="MFK80" s="38"/>
      <c r="MFL80" s="38"/>
      <c r="MFM80" s="38"/>
      <c r="MFN80" s="38"/>
      <c r="MFO80" s="38"/>
      <c r="MFP80" s="38"/>
      <c r="MFQ80" s="38"/>
      <c r="MFR80" s="38"/>
      <c r="MFS80" s="38"/>
      <c r="MFT80" s="38"/>
      <c r="MFU80" s="38"/>
      <c r="MFV80" s="38"/>
      <c r="MFW80" s="38"/>
      <c r="MFX80" s="38"/>
      <c r="MFY80" s="38"/>
      <c r="MFZ80" s="38"/>
      <c r="MGA80" s="38"/>
      <c r="MGB80" s="38"/>
      <c r="MGC80" s="38"/>
      <c r="MGD80" s="38"/>
      <c r="MGE80" s="38"/>
      <c r="MGF80" s="38"/>
      <c r="MGG80" s="38"/>
      <c r="MGH80" s="38"/>
      <c r="MGI80" s="38"/>
      <c r="MGJ80" s="38"/>
      <c r="MGK80" s="38"/>
      <c r="MGL80" s="38"/>
      <c r="MGM80" s="38"/>
      <c r="MGN80" s="38"/>
      <c r="MGO80" s="38"/>
      <c r="MGP80" s="38"/>
      <c r="MGQ80" s="38"/>
      <c r="MGR80" s="38"/>
      <c r="MGS80" s="38"/>
      <c r="MGT80" s="38"/>
      <c r="MGU80" s="38"/>
      <c r="MGV80" s="38"/>
      <c r="MGW80" s="38"/>
      <c r="MGX80" s="38"/>
      <c r="MGY80" s="38"/>
      <c r="MGZ80" s="38"/>
      <c r="MHA80" s="38"/>
      <c r="MHB80" s="38"/>
      <c r="MHC80" s="38"/>
      <c r="MHD80" s="38"/>
      <c r="MHE80" s="38"/>
      <c r="MHF80" s="38"/>
      <c r="MHG80" s="38"/>
      <c r="MHH80" s="38"/>
      <c r="MHI80" s="38"/>
      <c r="MHJ80" s="38"/>
      <c r="MHK80" s="38"/>
      <c r="MHL80" s="38"/>
      <c r="MHM80" s="38"/>
      <c r="MHN80" s="38"/>
      <c r="MHO80" s="38"/>
      <c r="MHP80" s="38"/>
      <c r="MHQ80" s="38"/>
      <c r="MHR80" s="38"/>
      <c r="MHS80" s="38"/>
      <c r="MHT80" s="38"/>
      <c r="MHU80" s="38"/>
      <c r="MHV80" s="38"/>
      <c r="MHW80" s="38"/>
      <c r="MHX80" s="38"/>
      <c r="MHY80" s="38"/>
      <c r="MHZ80" s="38"/>
      <c r="MIA80" s="38"/>
      <c r="MIB80" s="38"/>
      <c r="MIC80" s="38"/>
      <c r="MID80" s="38"/>
      <c r="MIE80" s="38"/>
      <c r="MIF80" s="38"/>
      <c r="MIG80" s="38"/>
      <c r="MIH80" s="38"/>
      <c r="MII80" s="38"/>
      <c r="MIJ80" s="38"/>
      <c r="MIK80" s="38"/>
      <c r="MIL80" s="38"/>
      <c r="MIM80" s="38"/>
      <c r="MIN80" s="38"/>
      <c r="MIO80" s="38"/>
      <c r="MIP80" s="38"/>
      <c r="MIQ80" s="38"/>
      <c r="MIR80" s="38"/>
      <c r="MIS80" s="38"/>
      <c r="MIT80" s="38"/>
      <c r="MIU80" s="38"/>
      <c r="MIV80" s="38"/>
      <c r="MIW80" s="38"/>
      <c r="MIX80" s="38"/>
      <c r="MIY80" s="38"/>
      <c r="MIZ80" s="38"/>
      <c r="MJA80" s="38"/>
      <c r="MJB80" s="38"/>
      <c r="MJC80" s="38"/>
      <c r="MJD80" s="38"/>
      <c r="MJE80" s="38"/>
      <c r="MJF80" s="38"/>
      <c r="MJG80" s="38"/>
      <c r="MJH80" s="38"/>
      <c r="MJI80" s="38"/>
      <c r="MJJ80" s="38"/>
      <c r="MJK80" s="38"/>
      <c r="MJL80" s="38"/>
      <c r="MJM80" s="38"/>
      <c r="MJN80" s="38"/>
      <c r="MJO80" s="38"/>
      <c r="MJP80" s="38"/>
      <c r="MJQ80" s="38"/>
      <c r="MJR80" s="38"/>
      <c r="MJS80" s="38"/>
      <c r="MJT80" s="38"/>
      <c r="MJU80" s="38"/>
      <c r="MJV80" s="38"/>
      <c r="MJW80" s="38"/>
      <c r="MJX80" s="38"/>
      <c r="MJY80" s="38"/>
      <c r="MJZ80" s="38"/>
      <c r="MKA80" s="38"/>
      <c r="MKB80" s="38"/>
      <c r="MKC80" s="38"/>
      <c r="MKD80" s="38"/>
      <c r="MKE80" s="38"/>
      <c r="MKF80" s="38"/>
      <c r="MKG80" s="38"/>
      <c r="MKH80" s="38"/>
      <c r="MKI80" s="38"/>
      <c r="MKJ80" s="38"/>
      <c r="MKK80" s="38"/>
      <c r="MKL80" s="38"/>
      <c r="MKM80" s="38"/>
      <c r="MKN80" s="38"/>
      <c r="MKO80" s="38"/>
      <c r="MKP80" s="38"/>
      <c r="MKQ80" s="38"/>
      <c r="MKR80" s="38"/>
      <c r="MKS80" s="38"/>
      <c r="MKT80" s="38"/>
      <c r="MKU80" s="38"/>
      <c r="MKV80" s="38"/>
      <c r="MKW80" s="38"/>
      <c r="MKX80" s="38"/>
      <c r="MKY80" s="38"/>
      <c r="MKZ80" s="38"/>
      <c r="MLA80" s="38"/>
      <c r="MLB80" s="38"/>
      <c r="MLC80" s="38"/>
      <c r="MLD80" s="38"/>
      <c r="MLE80" s="38"/>
      <c r="MLF80" s="38"/>
      <c r="MLG80" s="38"/>
      <c r="MLH80" s="38"/>
      <c r="MLI80" s="38"/>
      <c r="MLJ80" s="38"/>
      <c r="MLK80" s="38"/>
      <c r="MLL80" s="38"/>
      <c r="MLM80" s="38"/>
      <c r="MLN80" s="38"/>
      <c r="MLO80" s="38"/>
      <c r="MLP80" s="38"/>
      <c r="MLQ80" s="38"/>
      <c r="MLR80" s="38"/>
      <c r="MLS80" s="38"/>
      <c r="MLT80" s="38"/>
      <c r="MLU80" s="38"/>
      <c r="MLV80" s="38"/>
      <c r="MLW80" s="38"/>
      <c r="MLX80" s="38"/>
      <c r="MLY80" s="38"/>
      <c r="MLZ80" s="38"/>
      <c r="MMA80" s="38"/>
      <c r="MMB80" s="38"/>
      <c r="MMC80" s="38"/>
      <c r="MMD80" s="38"/>
      <c r="MME80" s="38"/>
      <c r="MMF80" s="38"/>
      <c r="MMG80" s="38"/>
      <c r="MMH80" s="38"/>
      <c r="MMI80" s="38"/>
      <c r="MMJ80" s="38"/>
      <c r="MMK80" s="38"/>
      <c r="MML80" s="38"/>
      <c r="MMM80" s="38"/>
      <c r="MMN80" s="38"/>
      <c r="MMO80" s="38"/>
      <c r="MMP80" s="38"/>
      <c r="MMQ80" s="38"/>
      <c r="MMR80" s="38"/>
      <c r="MMS80" s="38"/>
      <c r="MMT80" s="38"/>
      <c r="MMU80" s="38"/>
      <c r="MMV80" s="38"/>
      <c r="MMW80" s="38"/>
      <c r="MMX80" s="38"/>
      <c r="MMY80" s="38"/>
      <c r="MMZ80" s="38"/>
      <c r="MNA80" s="38"/>
      <c r="MNB80" s="38"/>
      <c r="MNC80" s="38"/>
      <c r="MND80" s="38"/>
      <c r="MNE80" s="38"/>
      <c r="MNF80" s="38"/>
      <c r="MNG80" s="38"/>
      <c r="MNH80" s="38"/>
      <c r="MNI80" s="38"/>
      <c r="MNJ80" s="38"/>
      <c r="MNK80" s="38"/>
      <c r="MNL80" s="38"/>
      <c r="MNM80" s="38"/>
      <c r="MNN80" s="38"/>
      <c r="MNO80" s="38"/>
      <c r="MNP80" s="38"/>
      <c r="MNQ80" s="38"/>
      <c r="MNR80" s="38"/>
      <c r="MNS80" s="38"/>
      <c r="MNT80" s="38"/>
      <c r="MNU80" s="38"/>
      <c r="MNV80" s="38"/>
      <c r="MNW80" s="38"/>
      <c r="MNX80" s="38"/>
      <c r="MNY80" s="38"/>
      <c r="MNZ80" s="38"/>
      <c r="MOA80" s="38"/>
      <c r="MOB80" s="38"/>
      <c r="MOC80" s="38"/>
      <c r="MOD80" s="38"/>
      <c r="MOE80" s="38"/>
      <c r="MOF80" s="38"/>
      <c r="MOG80" s="38"/>
      <c r="MOH80" s="38"/>
      <c r="MOI80" s="38"/>
      <c r="MOJ80" s="38"/>
      <c r="MOK80" s="38"/>
      <c r="MOL80" s="38"/>
      <c r="MOM80" s="38"/>
      <c r="MON80" s="38"/>
      <c r="MOO80" s="38"/>
      <c r="MOP80" s="38"/>
      <c r="MOQ80" s="38"/>
      <c r="MOR80" s="38"/>
      <c r="MOS80" s="38"/>
      <c r="MOT80" s="38"/>
      <c r="MOU80" s="38"/>
      <c r="MOV80" s="38"/>
      <c r="MOW80" s="38"/>
      <c r="MOX80" s="38"/>
      <c r="MOY80" s="38"/>
      <c r="MOZ80" s="38"/>
      <c r="MPA80" s="38"/>
      <c r="MPB80" s="38"/>
      <c r="MPC80" s="38"/>
      <c r="MPD80" s="38"/>
      <c r="MPE80" s="38"/>
      <c r="MPF80" s="38"/>
      <c r="MPG80" s="38"/>
      <c r="MPH80" s="38"/>
      <c r="MPI80" s="38"/>
      <c r="MPJ80" s="38"/>
      <c r="MPK80" s="38"/>
      <c r="MPL80" s="38"/>
      <c r="MPM80" s="38"/>
      <c r="MPN80" s="38"/>
      <c r="MPO80" s="38"/>
      <c r="MPP80" s="38"/>
      <c r="MPQ80" s="38"/>
      <c r="MPR80" s="38"/>
      <c r="MPS80" s="38"/>
      <c r="MPT80" s="38"/>
      <c r="MPU80" s="38"/>
      <c r="MPV80" s="38"/>
      <c r="MPW80" s="38"/>
      <c r="MPX80" s="38"/>
      <c r="MPY80" s="38"/>
      <c r="MPZ80" s="38"/>
      <c r="MQA80" s="38"/>
      <c r="MQB80" s="38"/>
      <c r="MQC80" s="38"/>
      <c r="MQD80" s="38"/>
      <c r="MQE80" s="38"/>
      <c r="MQF80" s="38"/>
      <c r="MQG80" s="38"/>
      <c r="MQH80" s="38"/>
      <c r="MQI80" s="38"/>
      <c r="MQJ80" s="38"/>
      <c r="MQK80" s="38"/>
      <c r="MQL80" s="38"/>
      <c r="MQM80" s="38"/>
      <c r="MQN80" s="38"/>
      <c r="MQO80" s="38"/>
      <c r="MQP80" s="38"/>
      <c r="MQQ80" s="38"/>
      <c r="MQR80" s="38"/>
      <c r="MQS80" s="38"/>
      <c r="MQT80" s="38"/>
      <c r="MQU80" s="38"/>
      <c r="MQV80" s="38"/>
      <c r="MQW80" s="38"/>
      <c r="MQX80" s="38"/>
      <c r="MQY80" s="38"/>
      <c r="MQZ80" s="38"/>
      <c r="MRA80" s="38"/>
      <c r="MRB80" s="38"/>
      <c r="MRC80" s="38"/>
      <c r="MRD80" s="38"/>
      <c r="MRE80" s="38"/>
      <c r="MRF80" s="38"/>
      <c r="MRG80" s="38"/>
      <c r="MRH80" s="38"/>
      <c r="MRI80" s="38"/>
      <c r="MRJ80" s="38"/>
      <c r="MRK80" s="38"/>
      <c r="MRL80" s="38"/>
      <c r="MRM80" s="38"/>
      <c r="MRN80" s="38"/>
      <c r="MRO80" s="38"/>
      <c r="MRP80" s="38"/>
      <c r="MRQ80" s="38"/>
      <c r="MRR80" s="38"/>
      <c r="MRS80" s="38"/>
      <c r="MRT80" s="38"/>
      <c r="MRU80" s="38"/>
      <c r="MRV80" s="38"/>
      <c r="MRW80" s="38"/>
      <c r="MRX80" s="38"/>
      <c r="MRY80" s="38"/>
      <c r="MRZ80" s="38"/>
      <c r="MSA80" s="38"/>
      <c r="MSB80" s="38"/>
      <c r="MSC80" s="38"/>
      <c r="MSD80" s="38"/>
      <c r="MSE80" s="38"/>
      <c r="MSF80" s="38"/>
      <c r="MSG80" s="38"/>
      <c r="MSH80" s="38"/>
      <c r="MSI80" s="38"/>
      <c r="MSJ80" s="38"/>
      <c r="MSK80" s="38"/>
      <c r="MSL80" s="38"/>
      <c r="MSM80" s="38"/>
      <c r="MSN80" s="38"/>
      <c r="MSO80" s="38"/>
      <c r="MSP80" s="38"/>
      <c r="MSQ80" s="38"/>
      <c r="MSR80" s="38"/>
      <c r="MSS80" s="38"/>
      <c r="MST80" s="38"/>
      <c r="MSU80" s="38"/>
      <c r="MSV80" s="38"/>
      <c r="MSW80" s="38"/>
      <c r="MSX80" s="38"/>
      <c r="MSY80" s="38"/>
      <c r="MSZ80" s="38"/>
      <c r="MTA80" s="38"/>
      <c r="MTB80" s="38"/>
      <c r="MTC80" s="38"/>
      <c r="MTD80" s="38"/>
      <c r="MTE80" s="38"/>
      <c r="MTF80" s="38"/>
      <c r="MTG80" s="38"/>
      <c r="MTH80" s="38"/>
      <c r="MTI80" s="38"/>
      <c r="MTJ80" s="38"/>
      <c r="MTK80" s="38"/>
      <c r="MTL80" s="38"/>
      <c r="MTM80" s="38"/>
      <c r="MTN80" s="38"/>
      <c r="MTO80" s="38"/>
      <c r="MTP80" s="38"/>
      <c r="MTQ80" s="38"/>
      <c r="MTR80" s="38"/>
      <c r="MTS80" s="38"/>
      <c r="MTT80" s="38"/>
      <c r="MTU80" s="38"/>
      <c r="MTV80" s="38"/>
      <c r="MTW80" s="38"/>
      <c r="MTX80" s="38"/>
      <c r="MTY80" s="38"/>
      <c r="MTZ80" s="38"/>
      <c r="MUA80" s="38"/>
      <c r="MUB80" s="38"/>
      <c r="MUC80" s="38"/>
      <c r="MUD80" s="38"/>
      <c r="MUE80" s="38"/>
      <c r="MUF80" s="38"/>
      <c r="MUG80" s="38"/>
      <c r="MUH80" s="38"/>
      <c r="MUI80" s="38"/>
      <c r="MUJ80" s="38"/>
      <c r="MUK80" s="38"/>
      <c r="MUL80" s="38"/>
      <c r="MUM80" s="38"/>
      <c r="MUN80" s="38"/>
      <c r="MUO80" s="38"/>
      <c r="MUP80" s="38"/>
      <c r="MUQ80" s="38"/>
      <c r="MUR80" s="38"/>
      <c r="MUS80" s="38"/>
      <c r="MUT80" s="38"/>
      <c r="MUU80" s="38"/>
      <c r="MUV80" s="38"/>
      <c r="MUW80" s="38"/>
      <c r="MUX80" s="38"/>
      <c r="MUY80" s="38"/>
      <c r="MUZ80" s="38"/>
      <c r="MVA80" s="38"/>
      <c r="MVB80" s="38"/>
      <c r="MVC80" s="38"/>
      <c r="MVD80" s="38"/>
      <c r="MVE80" s="38"/>
      <c r="MVF80" s="38"/>
      <c r="MVG80" s="38"/>
      <c r="MVH80" s="38"/>
      <c r="MVI80" s="38"/>
      <c r="MVJ80" s="38"/>
      <c r="MVK80" s="38"/>
      <c r="MVL80" s="38"/>
      <c r="MVM80" s="38"/>
      <c r="MVN80" s="38"/>
      <c r="MVO80" s="38"/>
      <c r="MVP80" s="38"/>
      <c r="MVQ80" s="38"/>
      <c r="MVR80" s="38"/>
      <c r="MVS80" s="38"/>
      <c r="MVT80" s="38"/>
      <c r="MVU80" s="38"/>
      <c r="MVV80" s="38"/>
      <c r="MVW80" s="38"/>
      <c r="MVX80" s="38"/>
      <c r="MVY80" s="38"/>
      <c r="MVZ80" s="38"/>
      <c r="MWA80" s="38"/>
      <c r="MWB80" s="38"/>
      <c r="MWC80" s="38"/>
      <c r="MWD80" s="38"/>
      <c r="MWE80" s="38"/>
      <c r="MWF80" s="38"/>
      <c r="MWG80" s="38"/>
      <c r="MWH80" s="38"/>
      <c r="MWI80" s="38"/>
      <c r="MWJ80" s="38"/>
      <c r="MWK80" s="38"/>
      <c r="MWL80" s="38"/>
      <c r="MWM80" s="38"/>
      <c r="MWN80" s="38"/>
      <c r="MWO80" s="38"/>
      <c r="MWP80" s="38"/>
      <c r="MWQ80" s="38"/>
      <c r="MWR80" s="38"/>
      <c r="MWS80" s="38"/>
      <c r="MWT80" s="38"/>
      <c r="MWU80" s="38"/>
      <c r="MWV80" s="38"/>
      <c r="MWW80" s="38"/>
      <c r="MWX80" s="38"/>
      <c r="MWY80" s="38"/>
      <c r="MWZ80" s="38"/>
      <c r="MXA80" s="38"/>
      <c r="MXB80" s="38"/>
      <c r="MXC80" s="38"/>
      <c r="MXD80" s="38"/>
      <c r="MXE80" s="38"/>
      <c r="MXF80" s="38"/>
      <c r="MXG80" s="38"/>
      <c r="MXH80" s="38"/>
      <c r="MXI80" s="38"/>
      <c r="MXJ80" s="38"/>
      <c r="MXK80" s="38"/>
      <c r="MXL80" s="38"/>
      <c r="MXM80" s="38"/>
      <c r="MXN80" s="38"/>
      <c r="MXO80" s="38"/>
      <c r="MXP80" s="38"/>
      <c r="MXQ80" s="38"/>
      <c r="MXR80" s="38"/>
      <c r="MXS80" s="38"/>
      <c r="MXT80" s="38"/>
      <c r="MXU80" s="38"/>
      <c r="MXV80" s="38"/>
      <c r="MXW80" s="38"/>
      <c r="MXX80" s="38"/>
      <c r="MXY80" s="38"/>
      <c r="MXZ80" s="38"/>
      <c r="MYA80" s="38"/>
      <c r="MYB80" s="38"/>
      <c r="MYC80" s="38"/>
      <c r="MYD80" s="38"/>
      <c r="MYE80" s="38"/>
      <c r="MYF80" s="38"/>
      <c r="MYG80" s="38"/>
      <c r="MYH80" s="38"/>
      <c r="MYI80" s="38"/>
      <c r="MYJ80" s="38"/>
      <c r="MYK80" s="38"/>
      <c r="MYL80" s="38"/>
      <c r="MYM80" s="38"/>
      <c r="MYN80" s="38"/>
      <c r="MYO80" s="38"/>
      <c r="MYP80" s="38"/>
      <c r="MYQ80" s="38"/>
      <c r="MYR80" s="38"/>
      <c r="MYS80" s="38"/>
      <c r="MYT80" s="38"/>
      <c r="MYU80" s="38"/>
      <c r="MYV80" s="38"/>
      <c r="MYW80" s="38"/>
      <c r="MYX80" s="38"/>
      <c r="MYY80" s="38"/>
      <c r="MYZ80" s="38"/>
      <c r="MZA80" s="38"/>
      <c r="MZB80" s="38"/>
      <c r="MZC80" s="38"/>
      <c r="MZD80" s="38"/>
      <c r="MZE80" s="38"/>
      <c r="MZF80" s="38"/>
      <c r="MZG80" s="38"/>
      <c r="MZH80" s="38"/>
      <c r="MZI80" s="38"/>
      <c r="MZJ80" s="38"/>
      <c r="MZK80" s="38"/>
      <c r="MZL80" s="38"/>
      <c r="MZM80" s="38"/>
      <c r="MZN80" s="38"/>
      <c r="MZO80" s="38"/>
      <c r="MZP80" s="38"/>
      <c r="MZQ80" s="38"/>
      <c r="MZR80" s="38"/>
      <c r="MZS80" s="38"/>
      <c r="MZT80" s="38"/>
      <c r="MZU80" s="38"/>
      <c r="MZV80" s="38"/>
      <c r="MZW80" s="38"/>
      <c r="MZX80" s="38"/>
      <c r="MZY80" s="38"/>
      <c r="MZZ80" s="38"/>
      <c r="NAA80" s="38"/>
      <c r="NAB80" s="38"/>
      <c r="NAC80" s="38"/>
      <c r="NAD80" s="38"/>
      <c r="NAE80" s="38"/>
      <c r="NAF80" s="38"/>
      <c r="NAG80" s="38"/>
      <c r="NAH80" s="38"/>
      <c r="NAI80" s="38"/>
      <c r="NAJ80" s="38"/>
      <c r="NAK80" s="38"/>
      <c r="NAL80" s="38"/>
      <c r="NAM80" s="38"/>
      <c r="NAN80" s="38"/>
      <c r="NAO80" s="38"/>
      <c r="NAP80" s="38"/>
      <c r="NAQ80" s="38"/>
      <c r="NAR80" s="38"/>
      <c r="NAS80" s="38"/>
      <c r="NAT80" s="38"/>
      <c r="NAU80" s="38"/>
      <c r="NAV80" s="38"/>
      <c r="NAW80" s="38"/>
      <c r="NAX80" s="38"/>
      <c r="NAY80" s="38"/>
      <c r="NAZ80" s="38"/>
      <c r="NBA80" s="38"/>
      <c r="NBB80" s="38"/>
      <c r="NBC80" s="38"/>
      <c r="NBD80" s="38"/>
      <c r="NBE80" s="38"/>
      <c r="NBF80" s="38"/>
      <c r="NBG80" s="38"/>
      <c r="NBH80" s="38"/>
      <c r="NBI80" s="38"/>
      <c r="NBJ80" s="38"/>
      <c r="NBK80" s="38"/>
      <c r="NBL80" s="38"/>
      <c r="NBM80" s="38"/>
      <c r="NBN80" s="38"/>
      <c r="NBO80" s="38"/>
      <c r="NBP80" s="38"/>
      <c r="NBQ80" s="38"/>
      <c r="NBR80" s="38"/>
      <c r="NBS80" s="38"/>
      <c r="NBT80" s="38"/>
      <c r="NBU80" s="38"/>
      <c r="NBV80" s="38"/>
      <c r="NBW80" s="38"/>
      <c r="NBX80" s="38"/>
      <c r="NBY80" s="38"/>
      <c r="NBZ80" s="38"/>
      <c r="NCA80" s="38"/>
      <c r="NCB80" s="38"/>
      <c r="NCC80" s="38"/>
      <c r="NCD80" s="38"/>
      <c r="NCE80" s="38"/>
      <c r="NCF80" s="38"/>
      <c r="NCG80" s="38"/>
      <c r="NCH80" s="38"/>
      <c r="NCI80" s="38"/>
      <c r="NCJ80" s="38"/>
      <c r="NCK80" s="38"/>
      <c r="NCL80" s="38"/>
      <c r="NCM80" s="38"/>
      <c r="NCN80" s="38"/>
      <c r="NCO80" s="38"/>
      <c r="NCP80" s="38"/>
      <c r="NCQ80" s="38"/>
      <c r="NCR80" s="38"/>
      <c r="NCS80" s="38"/>
      <c r="NCT80" s="38"/>
      <c r="NCU80" s="38"/>
      <c r="NCV80" s="38"/>
      <c r="NCW80" s="38"/>
      <c r="NCX80" s="38"/>
      <c r="NCY80" s="38"/>
      <c r="NCZ80" s="38"/>
      <c r="NDA80" s="38"/>
      <c r="NDB80" s="38"/>
      <c r="NDC80" s="38"/>
      <c r="NDD80" s="38"/>
      <c r="NDE80" s="38"/>
      <c r="NDF80" s="38"/>
      <c r="NDG80" s="38"/>
      <c r="NDH80" s="38"/>
      <c r="NDI80" s="38"/>
      <c r="NDJ80" s="38"/>
      <c r="NDK80" s="38"/>
      <c r="NDL80" s="38"/>
      <c r="NDM80" s="38"/>
      <c r="NDN80" s="38"/>
      <c r="NDO80" s="38"/>
      <c r="NDP80" s="38"/>
      <c r="NDQ80" s="38"/>
      <c r="NDR80" s="38"/>
      <c r="NDS80" s="38"/>
      <c r="NDT80" s="38"/>
      <c r="NDU80" s="38"/>
      <c r="NDV80" s="38"/>
      <c r="NDW80" s="38"/>
      <c r="NDX80" s="38"/>
      <c r="NDY80" s="38"/>
      <c r="NDZ80" s="38"/>
      <c r="NEA80" s="38"/>
      <c r="NEB80" s="38"/>
      <c r="NEC80" s="38"/>
      <c r="NED80" s="38"/>
      <c r="NEE80" s="38"/>
      <c r="NEF80" s="38"/>
      <c r="NEG80" s="38"/>
      <c r="NEH80" s="38"/>
      <c r="NEI80" s="38"/>
      <c r="NEJ80" s="38"/>
      <c r="NEK80" s="38"/>
      <c r="NEL80" s="38"/>
      <c r="NEM80" s="38"/>
      <c r="NEN80" s="38"/>
      <c r="NEO80" s="38"/>
      <c r="NEP80" s="38"/>
      <c r="NEQ80" s="38"/>
      <c r="NER80" s="38"/>
      <c r="NES80" s="38"/>
      <c r="NET80" s="38"/>
      <c r="NEU80" s="38"/>
      <c r="NEV80" s="38"/>
      <c r="NEW80" s="38"/>
      <c r="NEX80" s="38"/>
      <c r="NEY80" s="38"/>
      <c r="NEZ80" s="38"/>
      <c r="NFA80" s="38"/>
      <c r="NFB80" s="38"/>
      <c r="NFC80" s="38"/>
      <c r="NFD80" s="38"/>
      <c r="NFE80" s="38"/>
      <c r="NFF80" s="38"/>
      <c r="NFG80" s="38"/>
      <c r="NFH80" s="38"/>
      <c r="NFI80" s="38"/>
      <c r="NFJ80" s="38"/>
      <c r="NFK80" s="38"/>
      <c r="NFL80" s="38"/>
      <c r="NFM80" s="38"/>
      <c r="NFN80" s="38"/>
      <c r="NFO80" s="38"/>
      <c r="NFP80" s="38"/>
      <c r="NFQ80" s="38"/>
      <c r="NFR80" s="38"/>
      <c r="NFS80" s="38"/>
      <c r="NFT80" s="38"/>
      <c r="NFU80" s="38"/>
      <c r="NFV80" s="38"/>
      <c r="NFW80" s="38"/>
      <c r="NFX80" s="38"/>
      <c r="NFY80" s="38"/>
      <c r="NFZ80" s="38"/>
      <c r="NGA80" s="38"/>
      <c r="NGB80" s="38"/>
      <c r="NGC80" s="38"/>
      <c r="NGD80" s="38"/>
      <c r="NGE80" s="38"/>
      <c r="NGF80" s="38"/>
      <c r="NGG80" s="38"/>
      <c r="NGH80" s="38"/>
      <c r="NGI80" s="38"/>
      <c r="NGJ80" s="38"/>
      <c r="NGK80" s="38"/>
      <c r="NGL80" s="38"/>
      <c r="NGM80" s="38"/>
      <c r="NGN80" s="38"/>
      <c r="NGO80" s="38"/>
      <c r="NGP80" s="38"/>
      <c r="NGQ80" s="38"/>
      <c r="NGR80" s="38"/>
      <c r="NGS80" s="38"/>
      <c r="NGT80" s="38"/>
      <c r="NGU80" s="38"/>
      <c r="NGV80" s="38"/>
      <c r="NGW80" s="38"/>
      <c r="NGX80" s="38"/>
      <c r="NGY80" s="38"/>
      <c r="NGZ80" s="38"/>
      <c r="NHA80" s="38"/>
      <c r="NHB80" s="38"/>
      <c r="NHC80" s="38"/>
      <c r="NHD80" s="38"/>
      <c r="NHE80" s="38"/>
      <c r="NHF80" s="38"/>
      <c r="NHG80" s="38"/>
      <c r="NHH80" s="38"/>
      <c r="NHI80" s="38"/>
      <c r="NHJ80" s="38"/>
      <c r="NHK80" s="38"/>
      <c r="NHL80" s="38"/>
      <c r="NHM80" s="38"/>
      <c r="NHN80" s="38"/>
      <c r="NHO80" s="38"/>
      <c r="NHP80" s="38"/>
      <c r="NHQ80" s="38"/>
      <c r="NHR80" s="38"/>
      <c r="NHS80" s="38"/>
      <c r="NHT80" s="38"/>
      <c r="NHU80" s="38"/>
      <c r="NHV80" s="38"/>
      <c r="NHW80" s="38"/>
      <c r="NHX80" s="38"/>
      <c r="NHY80" s="38"/>
      <c r="NHZ80" s="38"/>
      <c r="NIA80" s="38"/>
      <c r="NIB80" s="38"/>
      <c r="NIC80" s="38"/>
      <c r="NID80" s="38"/>
      <c r="NIE80" s="38"/>
      <c r="NIF80" s="38"/>
      <c r="NIG80" s="38"/>
      <c r="NIH80" s="38"/>
      <c r="NII80" s="38"/>
      <c r="NIJ80" s="38"/>
      <c r="NIK80" s="38"/>
      <c r="NIL80" s="38"/>
      <c r="NIM80" s="38"/>
      <c r="NIN80" s="38"/>
      <c r="NIO80" s="38"/>
      <c r="NIP80" s="38"/>
      <c r="NIQ80" s="38"/>
      <c r="NIR80" s="38"/>
      <c r="NIS80" s="38"/>
      <c r="NIT80" s="38"/>
      <c r="NIU80" s="38"/>
      <c r="NIV80" s="38"/>
      <c r="NIW80" s="38"/>
      <c r="NIX80" s="38"/>
      <c r="NIY80" s="38"/>
      <c r="NIZ80" s="38"/>
      <c r="NJA80" s="38"/>
      <c r="NJB80" s="38"/>
      <c r="NJC80" s="38"/>
      <c r="NJD80" s="38"/>
      <c r="NJE80" s="38"/>
      <c r="NJF80" s="38"/>
      <c r="NJG80" s="38"/>
      <c r="NJH80" s="38"/>
      <c r="NJI80" s="38"/>
      <c r="NJJ80" s="38"/>
      <c r="NJK80" s="38"/>
      <c r="NJL80" s="38"/>
      <c r="NJM80" s="38"/>
      <c r="NJN80" s="38"/>
      <c r="NJO80" s="38"/>
      <c r="NJP80" s="38"/>
      <c r="NJQ80" s="38"/>
      <c r="NJR80" s="38"/>
      <c r="NJS80" s="38"/>
      <c r="NJT80" s="38"/>
      <c r="NJU80" s="38"/>
      <c r="NJV80" s="38"/>
      <c r="NJW80" s="38"/>
      <c r="NJX80" s="38"/>
      <c r="NJY80" s="38"/>
      <c r="NJZ80" s="38"/>
      <c r="NKA80" s="38"/>
      <c r="NKB80" s="38"/>
      <c r="NKC80" s="38"/>
      <c r="NKD80" s="38"/>
      <c r="NKE80" s="38"/>
      <c r="NKF80" s="38"/>
      <c r="NKG80" s="38"/>
      <c r="NKH80" s="38"/>
      <c r="NKI80" s="38"/>
      <c r="NKJ80" s="38"/>
      <c r="NKK80" s="38"/>
      <c r="NKL80" s="38"/>
      <c r="NKM80" s="38"/>
      <c r="NKN80" s="38"/>
      <c r="NKO80" s="38"/>
      <c r="NKP80" s="38"/>
      <c r="NKQ80" s="38"/>
      <c r="NKR80" s="38"/>
      <c r="NKS80" s="38"/>
      <c r="NKT80" s="38"/>
      <c r="NKU80" s="38"/>
      <c r="NKV80" s="38"/>
      <c r="NKW80" s="38"/>
      <c r="NKX80" s="38"/>
      <c r="NKY80" s="38"/>
      <c r="NKZ80" s="38"/>
      <c r="NLA80" s="38"/>
      <c r="NLB80" s="38"/>
      <c r="NLC80" s="38"/>
      <c r="NLD80" s="38"/>
      <c r="NLE80" s="38"/>
      <c r="NLF80" s="38"/>
      <c r="NLG80" s="38"/>
      <c r="NLH80" s="38"/>
      <c r="NLI80" s="38"/>
      <c r="NLJ80" s="38"/>
      <c r="NLK80" s="38"/>
      <c r="NLL80" s="38"/>
      <c r="NLM80" s="38"/>
      <c r="NLN80" s="38"/>
      <c r="NLO80" s="38"/>
      <c r="NLP80" s="38"/>
      <c r="NLQ80" s="38"/>
      <c r="NLR80" s="38"/>
      <c r="NLS80" s="38"/>
      <c r="NLT80" s="38"/>
      <c r="NLU80" s="38"/>
      <c r="NLV80" s="38"/>
      <c r="NLW80" s="38"/>
      <c r="NLX80" s="38"/>
      <c r="NLY80" s="38"/>
      <c r="NLZ80" s="38"/>
      <c r="NMA80" s="38"/>
      <c r="NMB80" s="38"/>
      <c r="NMC80" s="38"/>
      <c r="NMD80" s="38"/>
      <c r="NME80" s="38"/>
      <c r="NMF80" s="38"/>
      <c r="NMG80" s="38"/>
      <c r="NMH80" s="38"/>
      <c r="NMI80" s="38"/>
      <c r="NMJ80" s="38"/>
      <c r="NMK80" s="38"/>
      <c r="NML80" s="38"/>
      <c r="NMM80" s="38"/>
      <c r="NMN80" s="38"/>
      <c r="NMO80" s="38"/>
      <c r="NMP80" s="38"/>
      <c r="NMQ80" s="38"/>
      <c r="NMR80" s="38"/>
      <c r="NMS80" s="38"/>
      <c r="NMT80" s="38"/>
      <c r="NMU80" s="38"/>
      <c r="NMV80" s="38"/>
      <c r="NMW80" s="38"/>
      <c r="NMX80" s="38"/>
      <c r="NMY80" s="38"/>
      <c r="NMZ80" s="38"/>
      <c r="NNA80" s="38"/>
      <c r="NNB80" s="38"/>
      <c r="NNC80" s="38"/>
      <c r="NND80" s="38"/>
      <c r="NNE80" s="38"/>
      <c r="NNF80" s="38"/>
      <c r="NNG80" s="38"/>
      <c r="NNH80" s="38"/>
      <c r="NNI80" s="38"/>
      <c r="NNJ80" s="38"/>
      <c r="NNK80" s="38"/>
      <c r="NNL80" s="38"/>
      <c r="NNM80" s="38"/>
      <c r="NNN80" s="38"/>
      <c r="NNO80" s="38"/>
      <c r="NNP80" s="38"/>
      <c r="NNQ80" s="38"/>
      <c r="NNR80" s="38"/>
      <c r="NNS80" s="38"/>
      <c r="NNT80" s="38"/>
      <c r="NNU80" s="38"/>
      <c r="NNV80" s="38"/>
      <c r="NNW80" s="38"/>
      <c r="NNX80" s="38"/>
      <c r="NNY80" s="38"/>
      <c r="NNZ80" s="38"/>
      <c r="NOA80" s="38"/>
      <c r="NOB80" s="38"/>
      <c r="NOC80" s="38"/>
      <c r="NOD80" s="38"/>
      <c r="NOE80" s="38"/>
      <c r="NOF80" s="38"/>
      <c r="NOG80" s="38"/>
      <c r="NOH80" s="38"/>
      <c r="NOI80" s="38"/>
      <c r="NOJ80" s="38"/>
      <c r="NOK80" s="38"/>
      <c r="NOL80" s="38"/>
      <c r="NOM80" s="38"/>
      <c r="NON80" s="38"/>
      <c r="NOO80" s="38"/>
      <c r="NOP80" s="38"/>
      <c r="NOQ80" s="38"/>
      <c r="NOR80" s="38"/>
      <c r="NOS80" s="38"/>
      <c r="NOT80" s="38"/>
      <c r="NOU80" s="38"/>
      <c r="NOV80" s="38"/>
      <c r="NOW80" s="38"/>
      <c r="NOX80" s="38"/>
      <c r="NOY80" s="38"/>
      <c r="NOZ80" s="38"/>
      <c r="NPA80" s="38"/>
      <c r="NPB80" s="38"/>
      <c r="NPC80" s="38"/>
      <c r="NPD80" s="38"/>
      <c r="NPE80" s="38"/>
      <c r="NPF80" s="38"/>
      <c r="NPG80" s="38"/>
      <c r="NPH80" s="38"/>
      <c r="NPI80" s="38"/>
      <c r="NPJ80" s="38"/>
      <c r="NPK80" s="38"/>
      <c r="NPL80" s="38"/>
      <c r="NPM80" s="38"/>
      <c r="NPN80" s="38"/>
      <c r="NPO80" s="38"/>
      <c r="NPP80" s="38"/>
      <c r="NPQ80" s="38"/>
      <c r="NPR80" s="38"/>
      <c r="NPS80" s="38"/>
      <c r="NPT80" s="38"/>
      <c r="NPU80" s="38"/>
      <c r="NPV80" s="38"/>
      <c r="NPW80" s="38"/>
      <c r="NPX80" s="38"/>
      <c r="NPY80" s="38"/>
      <c r="NPZ80" s="38"/>
      <c r="NQA80" s="38"/>
      <c r="NQB80" s="38"/>
      <c r="NQC80" s="38"/>
      <c r="NQD80" s="38"/>
      <c r="NQE80" s="38"/>
      <c r="NQF80" s="38"/>
      <c r="NQG80" s="38"/>
      <c r="NQH80" s="38"/>
      <c r="NQI80" s="38"/>
      <c r="NQJ80" s="38"/>
      <c r="NQK80" s="38"/>
      <c r="NQL80" s="38"/>
      <c r="NQM80" s="38"/>
      <c r="NQN80" s="38"/>
      <c r="NQO80" s="38"/>
      <c r="NQP80" s="38"/>
      <c r="NQQ80" s="38"/>
      <c r="NQR80" s="38"/>
      <c r="NQS80" s="38"/>
      <c r="NQT80" s="38"/>
      <c r="NQU80" s="38"/>
      <c r="NQV80" s="38"/>
      <c r="NQW80" s="38"/>
      <c r="NQX80" s="38"/>
      <c r="NQY80" s="38"/>
      <c r="NQZ80" s="38"/>
      <c r="NRA80" s="38"/>
      <c r="NRB80" s="38"/>
      <c r="NRC80" s="38"/>
      <c r="NRD80" s="38"/>
      <c r="NRE80" s="38"/>
      <c r="NRF80" s="38"/>
      <c r="NRG80" s="38"/>
      <c r="NRH80" s="38"/>
      <c r="NRI80" s="38"/>
      <c r="NRJ80" s="38"/>
      <c r="NRK80" s="38"/>
      <c r="NRL80" s="38"/>
      <c r="NRM80" s="38"/>
      <c r="NRN80" s="38"/>
      <c r="NRO80" s="38"/>
      <c r="NRP80" s="38"/>
      <c r="NRQ80" s="38"/>
      <c r="NRR80" s="38"/>
      <c r="NRS80" s="38"/>
      <c r="NRT80" s="38"/>
      <c r="NRU80" s="38"/>
      <c r="NRV80" s="38"/>
      <c r="NRW80" s="38"/>
      <c r="NRX80" s="38"/>
      <c r="NRY80" s="38"/>
      <c r="NRZ80" s="38"/>
      <c r="NSA80" s="38"/>
      <c r="NSB80" s="38"/>
      <c r="NSC80" s="38"/>
      <c r="NSD80" s="38"/>
      <c r="NSE80" s="38"/>
      <c r="NSF80" s="38"/>
      <c r="NSG80" s="38"/>
      <c r="NSH80" s="38"/>
      <c r="NSI80" s="38"/>
      <c r="NSJ80" s="38"/>
      <c r="NSK80" s="38"/>
      <c r="NSL80" s="38"/>
      <c r="NSM80" s="38"/>
      <c r="NSN80" s="38"/>
      <c r="NSO80" s="38"/>
      <c r="NSP80" s="38"/>
      <c r="NSQ80" s="38"/>
      <c r="NSR80" s="38"/>
      <c r="NSS80" s="38"/>
      <c r="NST80" s="38"/>
      <c r="NSU80" s="38"/>
      <c r="NSV80" s="38"/>
      <c r="NSW80" s="38"/>
      <c r="NSX80" s="38"/>
      <c r="NSY80" s="38"/>
      <c r="NSZ80" s="38"/>
      <c r="NTA80" s="38"/>
      <c r="NTB80" s="38"/>
      <c r="NTC80" s="38"/>
      <c r="NTD80" s="38"/>
      <c r="NTE80" s="38"/>
      <c r="NTF80" s="38"/>
      <c r="NTG80" s="38"/>
      <c r="NTH80" s="38"/>
      <c r="NTI80" s="38"/>
      <c r="NTJ80" s="38"/>
      <c r="NTK80" s="38"/>
      <c r="NTL80" s="38"/>
      <c r="NTM80" s="38"/>
      <c r="NTN80" s="38"/>
      <c r="NTO80" s="38"/>
      <c r="NTP80" s="38"/>
      <c r="NTQ80" s="38"/>
      <c r="NTR80" s="38"/>
      <c r="NTS80" s="38"/>
      <c r="NTT80" s="38"/>
      <c r="NTU80" s="38"/>
      <c r="NTV80" s="38"/>
      <c r="NTW80" s="38"/>
      <c r="NTX80" s="38"/>
      <c r="NTY80" s="38"/>
      <c r="NTZ80" s="38"/>
      <c r="NUA80" s="38"/>
      <c r="NUB80" s="38"/>
      <c r="NUC80" s="38"/>
      <c r="NUD80" s="38"/>
      <c r="NUE80" s="38"/>
      <c r="NUF80" s="38"/>
      <c r="NUG80" s="38"/>
      <c r="NUH80" s="38"/>
      <c r="NUI80" s="38"/>
      <c r="NUJ80" s="38"/>
      <c r="NUK80" s="38"/>
      <c r="NUL80" s="38"/>
      <c r="NUM80" s="38"/>
      <c r="NUN80" s="38"/>
      <c r="NUO80" s="38"/>
      <c r="NUP80" s="38"/>
      <c r="NUQ80" s="38"/>
      <c r="NUR80" s="38"/>
      <c r="NUS80" s="38"/>
      <c r="NUT80" s="38"/>
      <c r="NUU80" s="38"/>
      <c r="NUV80" s="38"/>
      <c r="NUW80" s="38"/>
      <c r="NUX80" s="38"/>
      <c r="NUY80" s="38"/>
      <c r="NUZ80" s="38"/>
      <c r="NVA80" s="38"/>
      <c r="NVB80" s="38"/>
      <c r="NVC80" s="38"/>
      <c r="NVD80" s="38"/>
      <c r="NVE80" s="38"/>
      <c r="NVF80" s="38"/>
      <c r="NVG80" s="38"/>
      <c r="NVH80" s="38"/>
      <c r="NVI80" s="38"/>
      <c r="NVJ80" s="38"/>
      <c r="NVK80" s="38"/>
      <c r="NVL80" s="38"/>
      <c r="NVM80" s="38"/>
      <c r="NVN80" s="38"/>
      <c r="NVO80" s="38"/>
      <c r="NVP80" s="38"/>
      <c r="NVQ80" s="38"/>
      <c r="NVR80" s="38"/>
      <c r="NVS80" s="38"/>
      <c r="NVT80" s="38"/>
      <c r="NVU80" s="38"/>
      <c r="NVV80" s="38"/>
      <c r="NVW80" s="38"/>
      <c r="NVX80" s="38"/>
      <c r="NVY80" s="38"/>
      <c r="NVZ80" s="38"/>
      <c r="NWA80" s="38"/>
      <c r="NWB80" s="38"/>
      <c r="NWC80" s="38"/>
      <c r="NWD80" s="38"/>
      <c r="NWE80" s="38"/>
      <c r="NWF80" s="38"/>
      <c r="NWG80" s="38"/>
      <c r="NWH80" s="38"/>
      <c r="NWI80" s="38"/>
      <c r="NWJ80" s="38"/>
      <c r="NWK80" s="38"/>
      <c r="NWL80" s="38"/>
      <c r="NWM80" s="38"/>
      <c r="NWN80" s="38"/>
      <c r="NWO80" s="38"/>
      <c r="NWP80" s="38"/>
      <c r="NWQ80" s="38"/>
      <c r="NWR80" s="38"/>
      <c r="NWS80" s="38"/>
      <c r="NWT80" s="38"/>
      <c r="NWU80" s="38"/>
      <c r="NWV80" s="38"/>
      <c r="NWW80" s="38"/>
      <c r="NWX80" s="38"/>
      <c r="NWY80" s="38"/>
      <c r="NWZ80" s="38"/>
      <c r="NXA80" s="38"/>
      <c r="NXB80" s="38"/>
      <c r="NXC80" s="38"/>
      <c r="NXD80" s="38"/>
      <c r="NXE80" s="38"/>
      <c r="NXF80" s="38"/>
      <c r="NXG80" s="38"/>
      <c r="NXH80" s="38"/>
      <c r="NXI80" s="38"/>
      <c r="NXJ80" s="38"/>
      <c r="NXK80" s="38"/>
      <c r="NXL80" s="38"/>
      <c r="NXM80" s="38"/>
      <c r="NXN80" s="38"/>
      <c r="NXO80" s="38"/>
      <c r="NXP80" s="38"/>
      <c r="NXQ80" s="38"/>
      <c r="NXR80" s="38"/>
      <c r="NXS80" s="38"/>
      <c r="NXT80" s="38"/>
      <c r="NXU80" s="38"/>
      <c r="NXV80" s="38"/>
      <c r="NXW80" s="38"/>
      <c r="NXX80" s="38"/>
      <c r="NXY80" s="38"/>
      <c r="NXZ80" s="38"/>
      <c r="NYA80" s="38"/>
      <c r="NYB80" s="38"/>
      <c r="NYC80" s="38"/>
      <c r="NYD80" s="38"/>
      <c r="NYE80" s="38"/>
      <c r="NYF80" s="38"/>
      <c r="NYG80" s="38"/>
      <c r="NYH80" s="38"/>
      <c r="NYI80" s="38"/>
      <c r="NYJ80" s="38"/>
      <c r="NYK80" s="38"/>
      <c r="NYL80" s="38"/>
      <c r="NYM80" s="38"/>
      <c r="NYN80" s="38"/>
      <c r="NYO80" s="38"/>
      <c r="NYP80" s="38"/>
      <c r="NYQ80" s="38"/>
      <c r="NYR80" s="38"/>
      <c r="NYS80" s="38"/>
      <c r="NYT80" s="38"/>
      <c r="NYU80" s="38"/>
      <c r="NYV80" s="38"/>
      <c r="NYW80" s="38"/>
      <c r="NYX80" s="38"/>
      <c r="NYY80" s="38"/>
      <c r="NYZ80" s="38"/>
      <c r="NZA80" s="38"/>
      <c r="NZB80" s="38"/>
      <c r="NZC80" s="38"/>
      <c r="NZD80" s="38"/>
      <c r="NZE80" s="38"/>
      <c r="NZF80" s="38"/>
      <c r="NZG80" s="38"/>
      <c r="NZH80" s="38"/>
      <c r="NZI80" s="38"/>
      <c r="NZJ80" s="38"/>
      <c r="NZK80" s="38"/>
      <c r="NZL80" s="38"/>
      <c r="NZM80" s="38"/>
      <c r="NZN80" s="38"/>
      <c r="NZO80" s="38"/>
      <c r="NZP80" s="38"/>
      <c r="NZQ80" s="38"/>
      <c r="NZR80" s="38"/>
      <c r="NZS80" s="38"/>
      <c r="NZT80" s="38"/>
      <c r="NZU80" s="38"/>
      <c r="NZV80" s="38"/>
      <c r="NZW80" s="38"/>
      <c r="NZX80" s="38"/>
      <c r="NZY80" s="38"/>
      <c r="NZZ80" s="38"/>
      <c r="OAA80" s="38"/>
      <c r="OAB80" s="38"/>
      <c r="OAC80" s="38"/>
      <c r="OAD80" s="38"/>
      <c r="OAE80" s="38"/>
      <c r="OAF80" s="38"/>
      <c r="OAG80" s="38"/>
      <c r="OAH80" s="38"/>
      <c r="OAI80" s="38"/>
      <c r="OAJ80" s="38"/>
      <c r="OAK80" s="38"/>
      <c r="OAL80" s="38"/>
      <c r="OAM80" s="38"/>
      <c r="OAN80" s="38"/>
      <c r="OAO80" s="38"/>
      <c r="OAP80" s="38"/>
      <c r="OAQ80" s="38"/>
      <c r="OAR80" s="38"/>
      <c r="OAS80" s="38"/>
      <c r="OAT80" s="38"/>
      <c r="OAU80" s="38"/>
      <c r="OAV80" s="38"/>
      <c r="OAW80" s="38"/>
      <c r="OAX80" s="38"/>
      <c r="OAY80" s="38"/>
      <c r="OAZ80" s="38"/>
      <c r="OBA80" s="38"/>
      <c r="OBB80" s="38"/>
      <c r="OBC80" s="38"/>
      <c r="OBD80" s="38"/>
      <c r="OBE80" s="38"/>
      <c r="OBF80" s="38"/>
      <c r="OBG80" s="38"/>
      <c r="OBH80" s="38"/>
      <c r="OBI80" s="38"/>
      <c r="OBJ80" s="38"/>
      <c r="OBK80" s="38"/>
      <c r="OBL80" s="38"/>
      <c r="OBM80" s="38"/>
      <c r="OBN80" s="38"/>
      <c r="OBO80" s="38"/>
      <c r="OBP80" s="38"/>
      <c r="OBQ80" s="38"/>
      <c r="OBR80" s="38"/>
      <c r="OBS80" s="38"/>
      <c r="OBT80" s="38"/>
      <c r="OBU80" s="38"/>
      <c r="OBV80" s="38"/>
      <c r="OBW80" s="38"/>
      <c r="OBX80" s="38"/>
      <c r="OBY80" s="38"/>
      <c r="OBZ80" s="38"/>
      <c r="OCA80" s="38"/>
      <c r="OCB80" s="38"/>
      <c r="OCC80" s="38"/>
      <c r="OCD80" s="38"/>
      <c r="OCE80" s="38"/>
      <c r="OCF80" s="38"/>
      <c r="OCG80" s="38"/>
      <c r="OCH80" s="38"/>
      <c r="OCI80" s="38"/>
      <c r="OCJ80" s="38"/>
      <c r="OCK80" s="38"/>
      <c r="OCL80" s="38"/>
      <c r="OCM80" s="38"/>
      <c r="OCN80" s="38"/>
      <c r="OCO80" s="38"/>
      <c r="OCP80" s="38"/>
      <c r="OCQ80" s="38"/>
      <c r="OCR80" s="38"/>
      <c r="OCS80" s="38"/>
      <c r="OCT80" s="38"/>
      <c r="OCU80" s="38"/>
      <c r="OCV80" s="38"/>
      <c r="OCW80" s="38"/>
      <c r="OCX80" s="38"/>
      <c r="OCY80" s="38"/>
      <c r="OCZ80" s="38"/>
      <c r="ODA80" s="38"/>
      <c r="ODB80" s="38"/>
      <c r="ODC80" s="38"/>
      <c r="ODD80" s="38"/>
      <c r="ODE80" s="38"/>
      <c r="ODF80" s="38"/>
      <c r="ODG80" s="38"/>
      <c r="ODH80" s="38"/>
      <c r="ODI80" s="38"/>
      <c r="ODJ80" s="38"/>
      <c r="ODK80" s="38"/>
      <c r="ODL80" s="38"/>
      <c r="ODM80" s="38"/>
      <c r="ODN80" s="38"/>
      <c r="ODO80" s="38"/>
      <c r="ODP80" s="38"/>
      <c r="ODQ80" s="38"/>
      <c r="ODR80" s="38"/>
      <c r="ODS80" s="38"/>
      <c r="ODT80" s="38"/>
      <c r="ODU80" s="38"/>
      <c r="ODV80" s="38"/>
      <c r="ODW80" s="38"/>
      <c r="ODX80" s="38"/>
      <c r="ODY80" s="38"/>
      <c r="ODZ80" s="38"/>
      <c r="OEA80" s="38"/>
      <c r="OEB80" s="38"/>
      <c r="OEC80" s="38"/>
      <c r="OED80" s="38"/>
      <c r="OEE80" s="38"/>
      <c r="OEF80" s="38"/>
      <c r="OEG80" s="38"/>
      <c r="OEH80" s="38"/>
      <c r="OEI80" s="38"/>
      <c r="OEJ80" s="38"/>
      <c r="OEK80" s="38"/>
      <c r="OEL80" s="38"/>
      <c r="OEM80" s="38"/>
      <c r="OEN80" s="38"/>
      <c r="OEO80" s="38"/>
      <c r="OEP80" s="38"/>
      <c r="OEQ80" s="38"/>
      <c r="OER80" s="38"/>
      <c r="OES80" s="38"/>
      <c r="OET80" s="38"/>
      <c r="OEU80" s="38"/>
      <c r="OEV80" s="38"/>
      <c r="OEW80" s="38"/>
      <c r="OEX80" s="38"/>
      <c r="OEY80" s="38"/>
      <c r="OEZ80" s="38"/>
      <c r="OFA80" s="38"/>
      <c r="OFB80" s="38"/>
      <c r="OFC80" s="38"/>
      <c r="OFD80" s="38"/>
      <c r="OFE80" s="38"/>
      <c r="OFF80" s="38"/>
      <c r="OFG80" s="38"/>
      <c r="OFH80" s="38"/>
      <c r="OFI80" s="38"/>
      <c r="OFJ80" s="38"/>
      <c r="OFK80" s="38"/>
      <c r="OFL80" s="38"/>
      <c r="OFM80" s="38"/>
      <c r="OFN80" s="38"/>
      <c r="OFO80" s="38"/>
      <c r="OFP80" s="38"/>
      <c r="OFQ80" s="38"/>
      <c r="OFR80" s="38"/>
      <c r="OFS80" s="38"/>
      <c r="OFT80" s="38"/>
      <c r="OFU80" s="38"/>
      <c r="OFV80" s="38"/>
      <c r="OFW80" s="38"/>
      <c r="OFX80" s="38"/>
      <c r="OFY80" s="38"/>
      <c r="OFZ80" s="38"/>
      <c r="OGA80" s="38"/>
      <c r="OGB80" s="38"/>
      <c r="OGC80" s="38"/>
      <c r="OGD80" s="38"/>
      <c r="OGE80" s="38"/>
      <c r="OGF80" s="38"/>
      <c r="OGG80" s="38"/>
      <c r="OGH80" s="38"/>
      <c r="OGI80" s="38"/>
      <c r="OGJ80" s="38"/>
      <c r="OGK80" s="38"/>
      <c r="OGL80" s="38"/>
      <c r="OGM80" s="38"/>
      <c r="OGN80" s="38"/>
      <c r="OGO80" s="38"/>
      <c r="OGP80" s="38"/>
      <c r="OGQ80" s="38"/>
      <c r="OGR80" s="38"/>
      <c r="OGS80" s="38"/>
      <c r="OGT80" s="38"/>
      <c r="OGU80" s="38"/>
      <c r="OGV80" s="38"/>
      <c r="OGW80" s="38"/>
      <c r="OGX80" s="38"/>
      <c r="OGY80" s="38"/>
      <c r="OGZ80" s="38"/>
      <c r="OHA80" s="38"/>
      <c r="OHB80" s="38"/>
      <c r="OHC80" s="38"/>
      <c r="OHD80" s="38"/>
      <c r="OHE80" s="38"/>
      <c r="OHF80" s="38"/>
      <c r="OHG80" s="38"/>
      <c r="OHH80" s="38"/>
      <c r="OHI80" s="38"/>
      <c r="OHJ80" s="38"/>
      <c r="OHK80" s="38"/>
      <c r="OHL80" s="38"/>
      <c r="OHM80" s="38"/>
      <c r="OHN80" s="38"/>
      <c r="OHO80" s="38"/>
      <c r="OHP80" s="38"/>
      <c r="OHQ80" s="38"/>
      <c r="OHR80" s="38"/>
      <c r="OHS80" s="38"/>
      <c r="OHT80" s="38"/>
      <c r="OHU80" s="38"/>
      <c r="OHV80" s="38"/>
      <c r="OHW80" s="38"/>
      <c r="OHX80" s="38"/>
      <c r="OHY80" s="38"/>
      <c r="OHZ80" s="38"/>
      <c r="OIA80" s="38"/>
      <c r="OIB80" s="38"/>
      <c r="OIC80" s="38"/>
      <c r="OID80" s="38"/>
      <c r="OIE80" s="38"/>
      <c r="OIF80" s="38"/>
      <c r="OIG80" s="38"/>
      <c r="OIH80" s="38"/>
      <c r="OII80" s="38"/>
      <c r="OIJ80" s="38"/>
      <c r="OIK80" s="38"/>
      <c r="OIL80" s="38"/>
      <c r="OIM80" s="38"/>
      <c r="OIN80" s="38"/>
      <c r="OIO80" s="38"/>
      <c r="OIP80" s="38"/>
      <c r="OIQ80" s="38"/>
      <c r="OIR80" s="38"/>
      <c r="OIS80" s="38"/>
      <c r="OIT80" s="38"/>
      <c r="OIU80" s="38"/>
      <c r="OIV80" s="38"/>
      <c r="OIW80" s="38"/>
      <c r="OIX80" s="38"/>
      <c r="OIY80" s="38"/>
      <c r="OIZ80" s="38"/>
      <c r="OJA80" s="38"/>
      <c r="OJB80" s="38"/>
      <c r="OJC80" s="38"/>
      <c r="OJD80" s="38"/>
      <c r="OJE80" s="38"/>
      <c r="OJF80" s="38"/>
      <c r="OJG80" s="38"/>
      <c r="OJH80" s="38"/>
      <c r="OJI80" s="38"/>
      <c r="OJJ80" s="38"/>
      <c r="OJK80" s="38"/>
      <c r="OJL80" s="38"/>
      <c r="OJM80" s="38"/>
      <c r="OJN80" s="38"/>
      <c r="OJO80" s="38"/>
      <c r="OJP80" s="38"/>
      <c r="OJQ80" s="38"/>
      <c r="OJR80" s="38"/>
      <c r="OJS80" s="38"/>
      <c r="OJT80" s="38"/>
      <c r="OJU80" s="38"/>
      <c r="OJV80" s="38"/>
      <c r="OJW80" s="38"/>
      <c r="OJX80" s="38"/>
      <c r="OJY80" s="38"/>
      <c r="OJZ80" s="38"/>
      <c r="OKA80" s="38"/>
      <c r="OKB80" s="38"/>
      <c r="OKC80" s="38"/>
      <c r="OKD80" s="38"/>
      <c r="OKE80" s="38"/>
      <c r="OKF80" s="38"/>
      <c r="OKG80" s="38"/>
      <c r="OKH80" s="38"/>
      <c r="OKI80" s="38"/>
      <c r="OKJ80" s="38"/>
      <c r="OKK80" s="38"/>
      <c r="OKL80" s="38"/>
      <c r="OKM80" s="38"/>
      <c r="OKN80" s="38"/>
      <c r="OKO80" s="38"/>
      <c r="OKP80" s="38"/>
      <c r="OKQ80" s="38"/>
      <c r="OKR80" s="38"/>
      <c r="OKS80" s="38"/>
      <c r="OKT80" s="38"/>
      <c r="OKU80" s="38"/>
      <c r="OKV80" s="38"/>
      <c r="OKW80" s="38"/>
      <c r="OKX80" s="38"/>
      <c r="OKY80" s="38"/>
      <c r="OKZ80" s="38"/>
      <c r="OLA80" s="38"/>
      <c r="OLB80" s="38"/>
      <c r="OLC80" s="38"/>
      <c r="OLD80" s="38"/>
      <c r="OLE80" s="38"/>
      <c r="OLF80" s="38"/>
      <c r="OLG80" s="38"/>
      <c r="OLH80" s="38"/>
      <c r="OLI80" s="38"/>
      <c r="OLJ80" s="38"/>
      <c r="OLK80" s="38"/>
      <c r="OLL80" s="38"/>
      <c r="OLM80" s="38"/>
      <c r="OLN80" s="38"/>
      <c r="OLO80" s="38"/>
      <c r="OLP80" s="38"/>
      <c r="OLQ80" s="38"/>
      <c r="OLR80" s="38"/>
      <c r="OLS80" s="38"/>
      <c r="OLT80" s="38"/>
      <c r="OLU80" s="38"/>
      <c r="OLV80" s="38"/>
      <c r="OLW80" s="38"/>
      <c r="OLX80" s="38"/>
      <c r="OLY80" s="38"/>
      <c r="OLZ80" s="38"/>
      <c r="OMA80" s="38"/>
      <c r="OMB80" s="38"/>
      <c r="OMC80" s="38"/>
      <c r="OMD80" s="38"/>
      <c r="OME80" s="38"/>
      <c r="OMF80" s="38"/>
      <c r="OMG80" s="38"/>
      <c r="OMH80" s="38"/>
      <c r="OMI80" s="38"/>
      <c r="OMJ80" s="38"/>
      <c r="OMK80" s="38"/>
      <c r="OML80" s="38"/>
      <c r="OMM80" s="38"/>
      <c r="OMN80" s="38"/>
      <c r="OMO80" s="38"/>
      <c r="OMP80" s="38"/>
      <c r="OMQ80" s="38"/>
      <c r="OMR80" s="38"/>
      <c r="OMS80" s="38"/>
      <c r="OMT80" s="38"/>
      <c r="OMU80" s="38"/>
      <c r="OMV80" s="38"/>
      <c r="OMW80" s="38"/>
      <c r="OMX80" s="38"/>
      <c r="OMY80" s="38"/>
      <c r="OMZ80" s="38"/>
      <c r="ONA80" s="38"/>
      <c r="ONB80" s="38"/>
      <c r="ONC80" s="38"/>
      <c r="OND80" s="38"/>
      <c r="ONE80" s="38"/>
      <c r="ONF80" s="38"/>
      <c r="ONG80" s="38"/>
      <c r="ONH80" s="38"/>
      <c r="ONI80" s="38"/>
      <c r="ONJ80" s="38"/>
      <c r="ONK80" s="38"/>
      <c r="ONL80" s="38"/>
      <c r="ONM80" s="38"/>
      <c r="ONN80" s="38"/>
      <c r="ONO80" s="38"/>
      <c r="ONP80" s="38"/>
      <c r="ONQ80" s="38"/>
      <c r="ONR80" s="38"/>
      <c r="ONS80" s="38"/>
      <c r="ONT80" s="38"/>
      <c r="ONU80" s="38"/>
      <c r="ONV80" s="38"/>
      <c r="ONW80" s="38"/>
      <c r="ONX80" s="38"/>
      <c r="ONY80" s="38"/>
      <c r="ONZ80" s="38"/>
      <c r="OOA80" s="38"/>
      <c r="OOB80" s="38"/>
      <c r="OOC80" s="38"/>
      <c r="OOD80" s="38"/>
      <c r="OOE80" s="38"/>
      <c r="OOF80" s="38"/>
      <c r="OOG80" s="38"/>
      <c r="OOH80" s="38"/>
      <c r="OOI80" s="38"/>
      <c r="OOJ80" s="38"/>
      <c r="OOK80" s="38"/>
      <c r="OOL80" s="38"/>
      <c r="OOM80" s="38"/>
      <c r="OON80" s="38"/>
      <c r="OOO80" s="38"/>
      <c r="OOP80" s="38"/>
      <c r="OOQ80" s="38"/>
      <c r="OOR80" s="38"/>
      <c r="OOS80" s="38"/>
      <c r="OOT80" s="38"/>
      <c r="OOU80" s="38"/>
      <c r="OOV80" s="38"/>
      <c r="OOW80" s="38"/>
      <c r="OOX80" s="38"/>
      <c r="OOY80" s="38"/>
      <c r="OOZ80" s="38"/>
      <c r="OPA80" s="38"/>
      <c r="OPB80" s="38"/>
      <c r="OPC80" s="38"/>
      <c r="OPD80" s="38"/>
      <c r="OPE80" s="38"/>
      <c r="OPF80" s="38"/>
      <c r="OPG80" s="38"/>
      <c r="OPH80" s="38"/>
      <c r="OPI80" s="38"/>
      <c r="OPJ80" s="38"/>
      <c r="OPK80" s="38"/>
      <c r="OPL80" s="38"/>
      <c r="OPM80" s="38"/>
      <c r="OPN80" s="38"/>
      <c r="OPO80" s="38"/>
      <c r="OPP80" s="38"/>
      <c r="OPQ80" s="38"/>
      <c r="OPR80" s="38"/>
      <c r="OPS80" s="38"/>
      <c r="OPT80" s="38"/>
      <c r="OPU80" s="38"/>
      <c r="OPV80" s="38"/>
      <c r="OPW80" s="38"/>
      <c r="OPX80" s="38"/>
      <c r="OPY80" s="38"/>
      <c r="OPZ80" s="38"/>
      <c r="OQA80" s="38"/>
      <c r="OQB80" s="38"/>
      <c r="OQC80" s="38"/>
      <c r="OQD80" s="38"/>
      <c r="OQE80" s="38"/>
      <c r="OQF80" s="38"/>
      <c r="OQG80" s="38"/>
      <c r="OQH80" s="38"/>
      <c r="OQI80" s="38"/>
      <c r="OQJ80" s="38"/>
      <c r="OQK80" s="38"/>
      <c r="OQL80" s="38"/>
      <c r="OQM80" s="38"/>
      <c r="OQN80" s="38"/>
      <c r="OQO80" s="38"/>
      <c r="OQP80" s="38"/>
      <c r="OQQ80" s="38"/>
      <c r="OQR80" s="38"/>
      <c r="OQS80" s="38"/>
      <c r="OQT80" s="38"/>
      <c r="OQU80" s="38"/>
      <c r="OQV80" s="38"/>
      <c r="OQW80" s="38"/>
      <c r="OQX80" s="38"/>
      <c r="OQY80" s="38"/>
      <c r="OQZ80" s="38"/>
      <c r="ORA80" s="38"/>
      <c r="ORB80" s="38"/>
      <c r="ORC80" s="38"/>
      <c r="ORD80" s="38"/>
      <c r="ORE80" s="38"/>
      <c r="ORF80" s="38"/>
      <c r="ORG80" s="38"/>
      <c r="ORH80" s="38"/>
      <c r="ORI80" s="38"/>
      <c r="ORJ80" s="38"/>
      <c r="ORK80" s="38"/>
      <c r="ORL80" s="38"/>
      <c r="ORM80" s="38"/>
      <c r="ORN80" s="38"/>
      <c r="ORO80" s="38"/>
      <c r="ORP80" s="38"/>
      <c r="ORQ80" s="38"/>
      <c r="ORR80" s="38"/>
      <c r="ORS80" s="38"/>
      <c r="ORT80" s="38"/>
      <c r="ORU80" s="38"/>
      <c r="ORV80" s="38"/>
      <c r="ORW80" s="38"/>
      <c r="ORX80" s="38"/>
      <c r="ORY80" s="38"/>
      <c r="ORZ80" s="38"/>
      <c r="OSA80" s="38"/>
      <c r="OSB80" s="38"/>
      <c r="OSC80" s="38"/>
      <c r="OSD80" s="38"/>
      <c r="OSE80" s="38"/>
      <c r="OSF80" s="38"/>
      <c r="OSG80" s="38"/>
      <c r="OSH80" s="38"/>
      <c r="OSI80" s="38"/>
      <c r="OSJ80" s="38"/>
      <c r="OSK80" s="38"/>
      <c r="OSL80" s="38"/>
      <c r="OSM80" s="38"/>
      <c r="OSN80" s="38"/>
      <c r="OSO80" s="38"/>
      <c r="OSP80" s="38"/>
      <c r="OSQ80" s="38"/>
      <c r="OSR80" s="38"/>
      <c r="OSS80" s="38"/>
      <c r="OST80" s="38"/>
      <c r="OSU80" s="38"/>
      <c r="OSV80" s="38"/>
      <c r="OSW80" s="38"/>
      <c r="OSX80" s="38"/>
      <c r="OSY80" s="38"/>
      <c r="OSZ80" s="38"/>
      <c r="OTA80" s="38"/>
      <c r="OTB80" s="38"/>
      <c r="OTC80" s="38"/>
      <c r="OTD80" s="38"/>
      <c r="OTE80" s="38"/>
      <c r="OTF80" s="38"/>
      <c r="OTG80" s="38"/>
      <c r="OTH80" s="38"/>
      <c r="OTI80" s="38"/>
      <c r="OTJ80" s="38"/>
      <c r="OTK80" s="38"/>
      <c r="OTL80" s="38"/>
      <c r="OTM80" s="38"/>
      <c r="OTN80" s="38"/>
      <c r="OTO80" s="38"/>
      <c r="OTP80" s="38"/>
      <c r="OTQ80" s="38"/>
      <c r="OTR80" s="38"/>
      <c r="OTS80" s="38"/>
      <c r="OTT80" s="38"/>
      <c r="OTU80" s="38"/>
      <c r="OTV80" s="38"/>
      <c r="OTW80" s="38"/>
      <c r="OTX80" s="38"/>
      <c r="OTY80" s="38"/>
      <c r="OTZ80" s="38"/>
      <c r="OUA80" s="38"/>
      <c r="OUB80" s="38"/>
      <c r="OUC80" s="38"/>
      <c r="OUD80" s="38"/>
      <c r="OUE80" s="38"/>
      <c r="OUF80" s="38"/>
      <c r="OUG80" s="38"/>
      <c r="OUH80" s="38"/>
      <c r="OUI80" s="38"/>
      <c r="OUJ80" s="38"/>
      <c r="OUK80" s="38"/>
      <c r="OUL80" s="38"/>
      <c r="OUM80" s="38"/>
      <c r="OUN80" s="38"/>
      <c r="OUO80" s="38"/>
      <c r="OUP80" s="38"/>
      <c r="OUQ80" s="38"/>
      <c r="OUR80" s="38"/>
      <c r="OUS80" s="38"/>
      <c r="OUT80" s="38"/>
      <c r="OUU80" s="38"/>
      <c r="OUV80" s="38"/>
      <c r="OUW80" s="38"/>
      <c r="OUX80" s="38"/>
      <c r="OUY80" s="38"/>
      <c r="OUZ80" s="38"/>
      <c r="OVA80" s="38"/>
      <c r="OVB80" s="38"/>
      <c r="OVC80" s="38"/>
      <c r="OVD80" s="38"/>
      <c r="OVE80" s="38"/>
      <c r="OVF80" s="38"/>
      <c r="OVG80" s="38"/>
      <c r="OVH80" s="38"/>
      <c r="OVI80" s="38"/>
      <c r="OVJ80" s="38"/>
      <c r="OVK80" s="38"/>
      <c r="OVL80" s="38"/>
      <c r="OVM80" s="38"/>
      <c r="OVN80" s="38"/>
      <c r="OVO80" s="38"/>
      <c r="OVP80" s="38"/>
      <c r="OVQ80" s="38"/>
      <c r="OVR80" s="38"/>
      <c r="OVS80" s="38"/>
      <c r="OVT80" s="38"/>
      <c r="OVU80" s="38"/>
      <c r="OVV80" s="38"/>
      <c r="OVW80" s="38"/>
      <c r="OVX80" s="38"/>
      <c r="OVY80" s="38"/>
      <c r="OVZ80" s="38"/>
      <c r="OWA80" s="38"/>
      <c r="OWB80" s="38"/>
      <c r="OWC80" s="38"/>
      <c r="OWD80" s="38"/>
      <c r="OWE80" s="38"/>
      <c r="OWF80" s="38"/>
      <c r="OWG80" s="38"/>
      <c r="OWH80" s="38"/>
      <c r="OWI80" s="38"/>
      <c r="OWJ80" s="38"/>
      <c r="OWK80" s="38"/>
      <c r="OWL80" s="38"/>
      <c r="OWM80" s="38"/>
      <c r="OWN80" s="38"/>
      <c r="OWO80" s="38"/>
      <c r="OWP80" s="38"/>
      <c r="OWQ80" s="38"/>
      <c r="OWR80" s="38"/>
      <c r="OWS80" s="38"/>
      <c r="OWT80" s="38"/>
      <c r="OWU80" s="38"/>
      <c r="OWV80" s="38"/>
      <c r="OWW80" s="38"/>
      <c r="OWX80" s="38"/>
      <c r="OWY80" s="38"/>
      <c r="OWZ80" s="38"/>
      <c r="OXA80" s="38"/>
      <c r="OXB80" s="38"/>
      <c r="OXC80" s="38"/>
      <c r="OXD80" s="38"/>
      <c r="OXE80" s="38"/>
      <c r="OXF80" s="38"/>
      <c r="OXG80" s="38"/>
      <c r="OXH80" s="38"/>
      <c r="OXI80" s="38"/>
      <c r="OXJ80" s="38"/>
      <c r="OXK80" s="38"/>
      <c r="OXL80" s="38"/>
      <c r="OXM80" s="38"/>
      <c r="OXN80" s="38"/>
      <c r="OXO80" s="38"/>
      <c r="OXP80" s="38"/>
      <c r="OXQ80" s="38"/>
      <c r="OXR80" s="38"/>
      <c r="OXS80" s="38"/>
      <c r="OXT80" s="38"/>
      <c r="OXU80" s="38"/>
      <c r="OXV80" s="38"/>
      <c r="OXW80" s="38"/>
      <c r="OXX80" s="38"/>
      <c r="OXY80" s="38"/>
      <c r="OXZ80" s="38"/>
      <c r="OYA80" s="38"/>
      <c r="OYB80" s="38"/>
      <c r="OYC80" s="38"/>
      <c r="OYD80" s="38"/>
      <c r="OYE80" s="38"/>
      <c r="OYF80" s="38"/>
      <c r="OYG80" s="38"/>
      <c r="OYH80" s="38"/>
      <c r="OYI80" s="38"/>
      <c r="OYJ80" s="38"/>
      <c r="OYK80" s="38"/>
      <c r="OYL80" s="38"/>
      <c r="OYM80" s="38"/>
      <c r="OYN80" s="38"/>
      <c r="OYO80" s="38"/>
      <c r="OYP80" s="38"/>
      <c r="OYQ80" s="38"/>
      <c r="OYR80" s="38"/>
      <c r="OYS80" s="38"/>
      <c r="OYT80" s="38"/>
      <c r="OYU80" s="38"/>
      <c r="OYV80" s="38"/>
      <c r="OYW80" s="38"/>
      <c r="OYX80" s="38"/>
      <c r="OYY80" s="38"/>
      <c r="OYZ80" s="38"/>
      <c r="OZA80" s="38"/>
      <c r="OZB80" s="38"/>
      <c r="OZC80" s="38"/>
      <c r="OZD80" s="38"/>
      <c r="OZE80" s="38"/>
      <c r="OZF80" s="38"/>
      <c r="OZG80" s="38"/>
      <c r="OZH80" s="38"/>
      <c r="OZI80" s="38"/>
      <c r="OZJ80" s="38"/>
      <c r="OZK80" s="38"/>
      <c r="OZL80" s="38"/>
      <c r="OZM80" s="38"/>
      <c r="OZN80" s="38"/>
      <c r="OZO80" s="38"/>
      <c r="OZP80" s="38"/>
      <c r="OZQ80" s="38"/>
      <c r="OZR80" s="38"/>
      <c r="OZS80" s="38"/>
      <c r="OZT80" s="38"/>
      <c r="OZU80" s="38"/>
      <c r="OZV80" s="38"/>
      <c r="OZW80" s="38"/>
      <c r="OZX80" s="38"/>
      <c r="OZY80" s="38"/>
      <c r="OZZ80" s="38"/>
      <c r="PAA80" s="38"/>
      <c r="PAB80" s="38"/>
      <c r="PAC80" s="38"/>
      <c r="PAD80" s="38"/>
      <c r="PAE80" s="38"/>
      <c r="PAF80" s="38"/>
      <c r="PAG80" s="38"/>
      <c r="PAH80" s="38"/>
      <c r="PAI80" s="38"/>
      <c r="PAJ80" s="38"/>
      <c r="PAK80" s="38"/>
      <c r="PAL80" s="38"/>
      <c r="PAM80" s="38"/>
      <c r="PAN80" s="38"/>
      <c r="PAO80" s="38"/>
      <c r="PAP80" s="38"/>
      <c r="PAQ80" s="38"/>
      <c r="PAR80" s="38"/>
      <c r="PAS80" s="38"/>
      <c r="PAT80" s="38"/>
      <c r="PAU80" s="38"/>
      <c r="PAV80" s="38"/>
      <c r="PAW80" s="38"/>
      <c r="PAX80" s="38"/>
      <c r="PAY80" s="38"/>
      <c r="PAZ80" s="38"/>
      <c r="PBA80" s="38"/>
      <c r="PBB80" s="38"/>
      <c r="PBC80" s="38"/>
      <c r="PBD80" s="38"/>
      <c r="PBE80" s="38"/>
      <c r="PBF80" s="38"/>
      <c r="PBG80" s="38"/>
      <c r="PBH80" s="38"/>
      <c r="PBI80" s="38"/>
      <c r="PBJ80" s="38"/>
      <c r="PBK80" s="38"/>
      <c r="PBL80" s="38"/>
      <c r="PBM80" s="38"/>
      <c r="PBN80" s="38"/>
      <c r="PBO80" s="38"/>
      <c r="PBP80" s="38"/>
      <c r="PBQ80" s="38"/>
      <c r="PBR80" s="38"/>
      <c r="PBS80" s="38"/>
      <c r="PBT80" s="38"/>
      <c r="PBU80" s="38"/>
      <c r="PBV80" s="38"/>
      <c r="PBW80" s="38"/>
      <c r="PBX80" s="38"/>
      <c r="PBY80" s="38"/>
      <c r="PBZ80" s="38"/>
      <c r="PCA80" s="38"/>
      <c r="PCB80" s="38"/>
      <c r="PCC80" s="38"/>
      <c r="PCD80" s="38"/>
      <c r="PCE80" s="38"/>
      <c r="PCF80" s="38"/>
      <c r="PCG80" s="38"/>
      <c r="PCH80" s="38"/>
      <c r="PCI80" s="38"/>
      <c r="PCJ80" s="38"/>
      <c r="PCK80" s="38"/>
      <c r="PCL80" s="38"/>
      <c r="PCM80" s="38"/>
      <c r="PCN80" s="38"/>
      <c r="PCO80" s="38"/>
      <c r="PCP80" s="38"/>
      <c r="PCQ80" s="38"/>
      <c r="PCR80" s="38"/>
      <c r="PCS80" s="38"/>
      <c r="PCT80" s="38"/>
      <c r="PCU80" s="38"/>
      <c r="PCV80" s="38"/>
      <c r="PCW80" s="38"/>
      <c r="PCX80" s="38"/>
      <c r="PCY80" s="38"/>
      <c r="PCZ80" s="38"/>
      <c r="PDA80" s="38"/>
      <c r="PDB80" s="38"/>
      <c r="PDC80" s="38"/>
      <c r="PDD80" s="38"/>
      <c r="PDE80" s="38"/>
      <c r="PDF80" s="38"/>
      <c r="PDG80" s="38"/>
      <c r="PDH80" s="38"/>
      <c r="PDI80" s="38"/>
      <c r="PDJ80" s="38"/>
      <c r="PDK80" s="38"/>
      <c r="PDL80" s="38"/>
      <c r="PDM80" s="38"/>
      <c r="PDN80" s="38"/>
      <c r="PDO80" s="38"/>
      <c r="PDP80" s="38"/>
      <c r="PDQ80" s="38"/>
      <c r="PDR80" s="38"/>
      <c r="PDS80" s="38"/>
      <c r="PDT80" s="38"/>
      <c r="PDU80" s="38"/>
      <c r="PDV80" s="38"/>
      <c r="PDW80" s="38"/>
      <c r="PDX80" s="38"/>
      <c r="PDY80" s="38"/>
      <c r="PDZ80" s="38"/>
      <c r="PEA80" s="38"/>
      <c r="PEB80" s="38"/>
      <c r="PEC80" s="38"/>
      <c r="PED80" s="38"/>
      <c r="PEE80" s="38"/>
      <c r="PEF80" s="38"/>
      <c r="PEG80" s="38"/>
      <c r="PEH80" s="38"/>
      <c r="PEI80" s="38"/>
      <c r="PEJ80" s="38"/>
      <c r="PEK80" s="38"/>
      <c r="PEL80" s="38"/>
      <c r="PEM80" s="38"/>
      <c r="PEN80" s="38"/>
      <c r="PEO80" s="38"/>
      <c r="PEP80" s="38"/>
      <c r="PEQ80" s="38"/>
      <c r="PER80" s="38"/>
      <c r="PES80" s="38"/>
      <c r="PET80" s="38"/>
      <c r="PEU80" s="38"/>
      <c r="PEV80" s="38"/>
      <c r="PEW80" s="38"/>
      <c r="PEX80" s="38"/>
      <c r="PEY80" s="38"/>
      <c r="PEZ80" s="38"/>
      <c r="PFA80" s="38"/>
      <c r="PFB80" s="38"/>
      <c r="PFC80" s="38"/>
      <c r="PFD80" s="38"/>
      <c r="PFE80" s="38"/>
      <c r="PFF80" s="38"/>
      <c r="PFG80" s="38"/>
      <c r="PFH80" s="38"/>
      <c r="PFI80" s="38"/>
      <c r="PFJ80" s="38"/>
      <c r="PFK80" s="38"/>
      <c r="PFL80" s="38"/>
      <c r="PFM80" s="38"/>
      <c r="PFN80" s="38"/>
      <c r="PFO80" s="38"/>
      <c r="PFP80" s="38"/>
      <c r="PFQ80" s="38"/>
      <c r="PFR80" s="38"/>
      <c r="PFS80" s="38"/>
      <c r="PFT80" s="38"/>
      <c r="PFU80" s="38"/>
      <c r="PFV80" s="38"/>
      <c r="PFW80" s="38"/>
      <c r="PFX80" s="38"/>
      <c r="PFY80" s="38"/>
      <c r="PFZ80" s="38"/>
      <c r="PGA80" s="38"/>
      <c r="PGB80" s="38"/>
      <c r="PGC80" s="38"/>
      <c r="PGD80" s="38"/>
      <c r="PGE80" s="38"/>
      <c r="PGF80" s="38"/>
      <c r="PGG80" s="38"/>
      <c r="PGH80" s="38"/>
      <c r="PGI80" s="38"/>
      <c r="PGJ80" s="38"/>
      <c r="PGK80" s="38"/>
      <c r="PGL80" s="38"/>
      <c r="PGM80" s="38"/>
      <c r="PGN80" s="38"/>
      <c r="PGO80" s="38"/>
      <c r="PGP80" s="38"/>
      <c r="PGQ80" s="38"/>
      <c r="PGR80" s="38"/>
      <c r="PGS80" s="38"/>
      <c r="PGT80" s="38"/>
      <c r="PGU80" s="38"/>
      <c r="PGV80" s="38"/>
      <c r="PGW80" s="38"/>
      <c r="PGX80" s="38"/>
      <c r="PGY80" s="38"/>
      <c r="PGZ80" s="38"/>
      <c r="PHA80" s="38"/>
      <c r="PHB80" s="38"/>
      <c r="PHC80" s="38"/>
      <c r="PHD80" s="38"/>
      <c r="PHE80" s="38"/>
      <c r="PHF80" s="38"/>
      <c r="PHG80" s="38"/>
      <c r="PHH80" s="38"/>
      <c r="PHI80" s="38"/>
      <c r="PHJ80" s="38"/>
      <c r="PHK80" s="38"/>
      <c r="PHL80" s="38"/>
      <c r="PHM80" s="38"/>
      <c r="PHN80" s="38"/>
      <c r="PHO80" s="38"/>
      <c r="PHP80" s="38"/>
      <c r="PHQ80" s="38"/>
      <c r="PHR80" s="38"/>
      <c r="PHS80" s="38"/>
      <c r="PHT80" s="38"/>
      <c r="PHU80" s="38"/>
      <c r="PHV80" s="38"/>
      <c r="PHW80" s="38"/>
      <c r="PHX80" s="38"/>
      <c r="PHY80" s="38"/>
      <c r="PHZ80" s="38"/>
      <c r="PIA80" s="38"/>
      <c r="PIB80" s="38"/>
      <c r="PIC80" s="38"/>
      <c r="PID80" s="38"/>
      <c r="PIE80" s="38"/>
      <c r="PIF80" s="38"/>
      <c r="PIG80" s="38"/>
      <c r="PIH80" s="38"/>
      <c r="PII80" s="38"/>
      <c r="PIJ80" s="38"/>
      <c r="PIK80" s="38"/>
      <c r="PIL80" s="38"/>
      <c r="PIM80" s="38"/>
      <c r="PIN80" s="38"/>
      <c r="PIO80" s="38"/>
      <c r="PIP80" s="38"/>
      <c r="PIQ80" s="38"/>
      <c r="PIR80" s="38"/>
      <c r="PIS80" s="38"/>
      <c r="PIT80" s="38"/>
      <c r="PIU80" s="38"/>
      <c r="PIV80" s="38"/>
      <c r="PIW80" s="38"/>
      <c r="PIX80" s="38"/>
      <c r="PIY80" s="38"/>
      <c r="PIZ80" s="38"/>
      <c r="PJA80" s="38"/>
      <c r="PJB80" s="38"/>
      <c r="PJC80" s="38"/>
      <c r="PJD80" s="38"/>
      <c r="PJE80" s="38"/>
      <c r="PJF80" s="38"/>
      <c r="PJG80" s="38"/>
      <c r="PJH80" s="38"/>
      <c r="PJI80" s="38"/>
      <c r="PJJ80" s="38"/>
      <c r="PJK80" s="38"/>
      <c r="PJL80" s="38"/>
      <c r="PJM80" s="38"/>
      <c r="PJN80" s="38"/>
      <c r="PJO80" s="38"/>
      <c r="PJP80" s="38"/>
      <c r="PJQ80" s="38"/>
      <c r="PJR80" s="38"/>
      <c r="PJS80" s="38"/>
      <c r="PJT80" s="38"/>
      <c r="PJU80" s="38"/>
      <c r="PJV80" s="38"/>
      <c r="PJW80" s="38"/>
      <c r="PJX80" s="38"/>
      <c r="PJY80" s="38"/>
      <c r="PJZ80" s="38"/>
      <c r="PKA80" s="38"/>
      <c r="PKB80" s="38"/>
      <c r="PKC80" s="38"/>
      <c r="PKD80" s="38"/>
      <c r="PKE80" s="38"/>
      <c r="PKF80" s="38"/>
      <c r="PKG80" s="38"/>
      <c r="PKH80" s="38"/>
      <c r="PKI80" s="38"/>
      <c r="PKJ80" s="38"/>
      <c r="PKK80" s="38"/>
      <c r="PKL80" s="38"/>
      <c r="PKM80" s="38"/>
      <c r="PKN80" s="38"/>
      <c r="PKO80" s="38"/>
      <c r="PKP80" s="38"/>
      <c r="PKQ80" s="38"/>
      <c r="PKR80" s="38"/>
      <c r="PKS80" s="38"/>
      <c r="PKT80" s="38"/>
      <c r="PKU80" s="38"/>
      <c r="PKV80" s="38"/>
      <c r="PKW80" s="38"/>
      <c r="PKX80" s="38"/>
      <c r="PKY80" s="38"/>
      <c r="PKZ80" s="38"/>
      <c r="PLA80" s="38"/>
      <c r="PLB80" s="38"/>
      <c r="PLC80" s="38"/>
      <c r="PLD80" s="38"/>
      <c r="PLE80" s="38"/>
      <c r="PLF80" s="38"/>
      <c r="PLG80" s="38"/>
      <c r="PLH80" s="38"/>
      <c r="PLI80" s="38"/>
      <c r="PLJ80" s="38"/>
      <c r="PLK80" s="38"/>
      <c r="PLL80" s="38"/>
      <c r="PLM80" s="38"/>
      <c r="PLN80" s="38"/>
      <c r="PLO80" s="38"/>
      <c r="PLP80" s="38"/>
      <c r="PLQ80" s="38"/>
      <c r="PLR80" s="38"/>
      <c r="PLS80" s="38"/>
      <c r="PLT80" s="38"/>
      <c r="PLU80" s="38"/>
      <c r="PLV80" s="38"/>
      <c r="PLW80" s="38"/>
      <c r="PLX80" s="38"/>
      <c r="PLY80" s="38"/>
      <c r="PLZ80" s="38"/>
      <c r="PMA80" s="38"/>
      <c r="PMB80" s="38"/>
      <c r="PMC80" s="38"/>
      <c r="PMD80" s="38"/>
      <c r="PME80" s="38"/>
      <c r="PMF80" s="38"/>
      <c r="PMG80" s="38"/>
      <c r="PMH80" s="38"/>
      <c r="PMI80" s="38"/>
      <c r="PMJ80" s="38"/>
      <c r="PMK80" s="38"/>
      <c r="PML80" s="38"/>
      <c r="PMM80" s="38"/>
      <c r="PMN80" s="38"/>
      <c r="PMO80" s="38"/>
      <c r="PMP80" s="38"/>
      <c r="PMQ80" s="38"/>
      <c r="PMR80" s="38"/>
      <c r="PMS80" s="38"/>
      <c r="PMT80" s="38"/>
      <c r="PMU80" s="38"/>
      <c r="PMV80" s="38"/>
      <c r="PMW80" s="38"/>
      <c r="PMX80" s="38"/>
      <c r="PMY80" s="38"/>
      <c r="PMZ80" s="38"/>
      <c r="PNA80" s="38"/>
      <c r="PNB80" s="38"/>
      <c r="PNC80" s="38"/>
      <c r="PND80" s="38"/>
      <c r="PNE80" s="38"/>
      <c r="PNF80" s="38"/>
      <c r="PNG80" s="38"/>
      <c r="PNH80" s="38"/>
      <c r="PNI80" s="38"/>
      <c r="PNJ80" s="38"/>
      <c r="PNK80" s="38"/>
      <c r="PNL80" s="38"/>
      <c r="PNM80" s="38"/>
      <c r="PNN80" s="38"/>
      <c r="PNO80" s="38"/>
      <c r="PNP80" s="38"/>
      <c r="PNQ80" s="38"/>
      <c r="PNR80" s="38"/>
      <c r="PNS80" s="38"/>
      <c r="PNT80" s="38"/>
      <c r="PNU80" s="38"/>
      <c r="PNV80" s="38"/>
      <c r="PNW80" s="38"/>
      <c r="PNX80" s="38"/>
      <c r="PNY80" s="38"/>
      <c r="PNZ80" s="38"/>
      <c r="POA80" s="38"/>
      <c r="POB80" s="38"/>
      <c r="POC80" s="38"/>
      <c r="POD80" s="38"/>
      <c r="POE80" s="38"/>
      <c r="POF80" s="38"/>
      <c r="POG80" s="38"/>
      <c r="POH80" s="38"/>
      <c r="POI80" s="38"/>
      <c r="POJ80" s="38"/>
      <c r="POK80" s="38"/>
      <c r="POL80" s="38"/>
      <c r="POM80" s="38"/>
      <c r="PON80" s="38"/>
      <c r="POO80" s="38"/>
      <c r="POP80" s="38"/>
      <c r="POQ80" s="38"/>
      <c r="POR80" s="38"/>
      <c r="POS80" s="38"/>
      <c r="POT80" s="38"/>
      <c r="POU80" s="38"/>
      <c r="POV80" s="38"/>
      <c r="POW80" s="38"/>
      <c r="POX80" s="38"/>
      <c r="POY80" s="38"/>
      <c r="POZ80" s="38"/>
      <c r="PPA80" s="38"/>
      <c r="PPB80" s="38"/>
      <c r="PPC80" s="38"/>
      <c r="PPD80" s="38"/>
      <c r="PPE80" s="38"/>
      <c r="PPF80" s="38"/>
      <c r="PPG80" s="38"/>
      <c r="PPH80" s="38"/>
      <c r="PPI80" s="38"/>
      <c r="PPJ80" s="38"/>
      <c r="PPK80" s="38"/>
      <c r="PPL80" s="38"/>
      <c r="PPM80" s="38"/>
      <c r="PPN80" s="38"/>
      <c r="PPO80" s="38"/>
      <c r="PPP80" s="38"/>
      <c r="PPQ80" s="38"/>
      <c r="PPR80" s="38"/>
      <c r="PPS80" s="38"/>
      <c r="PPT80" s="38"/>
      <c r="PPU80" s="38"/>
      <c r="PPV80" s="38"/>
      <c r="PPW80" s="38"/>
      <c r="PPX80" s="38"/>
      <c r="PPY80" s="38"/>
      <c r="PPZ80" s="38"/>
      <c r="PQA80" s="38"/>
      <c r="PQB80" s="38"/>
      <c r="PQC80" s="38"/>
      <c r="PQD80" s="38"/>
      <c r="PQE80" s="38"/>
      <c r="PQF80" s="38"/>
      <c r="PQG80" s="38"/>
      <c r="PQH80" s="38"/>
      <c r="PQI80" s="38"/>
      <c r="PQJ80" s="38"/>
      <c r="PQK80" s="38"/>
      <c r="PQL80" s="38"/>
      <c r="PQM80" s="38"/>
      <c r="PQN80" s="38"/>
      <c r="PQO80" s="38"/>
      <c r="PQP80" s="38"/>
      <c r="PQQ80" s="38"/>
      <c r="PQR80" s="38"/>
      <c r="PQS80" s="38"/>
      <c r="PQT80" s="38"/>
      <c r="PQU80" s="38"/>
      <c r="PQV80" s="38"/>
      <c r="PQW80" s="38"/>
      <c r="PQX80" s="38"/>
      <c r="PQY80" s="38"/>
      <c r="PQZ80" s="38"/>
      <c r="PRA80" s="38"/>
      <c r="PRB80" s="38"/>
      <c r="PRC80" s="38"/>
      <c r="PRD80" s="38"/>
      <c r="PRE80" s="38"/>
      <c r="PRF80" s="38"/>
      <c r="PRG80" s="38"/>
      <c r="PRH80" s="38"/>
      <c r="PRI80" s="38"/>
      <c r="PRJ80" s="38"/>
      <c r="PRK80" s="38"/>
      <c r="PRL80" s="38"/>
      <c r="PRM80" s="38"/>
      <c r="PRN80" s="38"/>
      <c r="PRO80" s="38"/>
      <c r="PRP80" s="38"/>
      <c r="PRQ80" s="38"/>
      <c r="PRR80" s="38"/>
      <c r="PRS80" s="38"/>
      <c r="PRT80" s="38"/>
      <c r="PRU80" s="38"/>
      <c r="PRV80" s="38"/>
      <c r="PRW80" s="38"/>
      <c r="PRX80" s="38"/>
      <c r="PRY80" s="38"/>
      <c r="PRZ80" s="38"/>
      <c r="PSA80" s="38"/>
      <c r="PSB80" s="38"/>
      <c r="PSC80" s="38"/>
      <c r="PSD80" s="38"/>
      <c r="PSE80" s="38"/>
      <c r="PSF80" s="38"/>
      <c r="PSG80" s="38"/>
      <c r="PSH80" s="38"/>
      <c r="PSI80" s="38"/>
      <c r="PSJ80" s="38"/>
      <c r="PSK80" s="38"/>
      <c r="PSL80" s="38"/>
      <c r="PSM80" s="38"/>
      <c r="PSN80" s="38"/>
      <c r="PSO80" s="38"/>
      <c r="PSP80" s="38"/>
      <c r="PSQ80" s="38"/>
      <c r="PSR80" s="38"/>
      <c r="PSS80" s="38"/>
      <c r="PST80" s="38"/>
      <c r="PSU80" s="38"/>
      <c r="PSV80" s="38"/>
      <c r="PSW80" s="38"/>
      <c r="PSX80" s="38"/>
      <c r="PSY80" s="38"/>
      <c r="PSZ80" s="38"/>
      <c r="PTA80" s="38"/>
      <c r="PTB80" s="38"/>
      <c r="PTC80" s="38"/>
      <c r="PTD80" s="38"/>
      <c r="PTE80" s="38"/>
      <c r="PTF80" s="38"/>
      <c r="PTG80" s="38"/>
      <c r="PTH80" s="38"/>
      <c r="PTI80" s="38"/>
      <c r="PTJ80" s="38"/>
      <c r="PTK80" s="38"/>
      <c r="PTL80" s="38"/>
      <c r="PTM80" s="38"/>
      <c r="PTN80" s="38"/>
      <c r="PTO80" s="38"/>
      <c r="PTP80" s="38"/>
      <c r="PTQ80" s="38"/>
      <c r="PTR80" s="38"/>
      <c r="PTS80" s="38"/>
      <c r="PTT80" s="38"/>
      <c r="PTU80" s="38"/>
      <c r="PTV80" s="38"/>
      <c r="PTW80" s="38"/>
      <c r="PTX80" s="38"/>
      <c r="PTY80" s="38"/>
      <c r="PTZ80" s="38"/>
      <c r="PUA80" s="38"/>
      <c r="PUB80" s="38"/>
      <c r="PUC80" s="38"/>
      <c r="PUD80" s="38"/>
      <c r="PUE80" s="38"/>
      <c r="PUF80" s="38"/>
      <c r="PUG80" s="38"/>
      <c r="PUH80" s="38"/>
      <c r="PUI80" s="38"/>
      <c r="PUJ80" s="38"/>
      <c r="PUK80" s="38"/>
      <c r="PUL80" s="38"/>
      <c r="PUM80" s="38"/>
      <c r="PUN80" s="38"/>
      <c r="PUO80" s="38"/>
      <c r="PUP80" s="38"/>
      <c r="PUQ80" s="38"/>
      <c r="PUR80" s="38"/>
      <c r="PUS80" s="38"/>
      <c r="PUT80" s="38"/>
      <c r="PUU80" s="38"/>
      <c r="PUV80" s="38"/>
      <c r="PUW80" s="38"/>
      <c r="PUX80" s="38"/>
      <c r="PUY80" s="38"/>
      <c r="PUZ80" s="38"/>
      <c r="PVA80" s="38"/>
      <c r="PVB80" s="38"/>
      <c r="PVC80" s="38"/>
      <c r="PVD80" s="38"/>
      <c r="PVE80" s="38"/>
      <c r="PVF80" s="38"/>
      <c r="PVG80" s="38"/>
      <c r="PVH80" s="38"/>
      <c r="PVI80" s="38"/>
      <c r="PVJ80" s="38"/>
      <c r="PVK80" s="38"/>
      <c r="PVL80" s="38"/>
      <c r="PVM80" s="38"/>
      <c r="PVN80" s="38"/>
      <c r="PVO80" s="38"/>
      <c r="PVP80" s="38"/>
      <c r="PVQ80" s="38"/>
      <c r="PVR80" s="38"/>
      <c r="PVS80" s="38"/>
      <c r="PVT80" s="38"/>
      <c r="PVU80" s="38"/>
      <c r="PVV80" s="38"/>
      <c r="PVW80" s="38"/>
      <c r="PVX80" s="38"/>
      <c r="PVY80" s="38"/>
      <c r="PVZ80" s="38"/>
      <c r="PWA80" s="38"/>
      <c r="PWB80" s="38"/>
      <c r="PWC80" s="38"/>
      <c r="PWD80" s="38"/>
      <c r="PWE80" s="38"/>
      <c r="PWF80" s="38"/>
      <c r="PWG80" s="38"/>
      <c r="PWH80" s="38"/>
      <c r="PWI80" s="38"/>
      <c r="PWJ80" s="38"/>
      <c r="PWK80" s="38"/>
      <c r="PWL80" s="38"/>
      <c r="PWM80" s="38"/>
      <c r="PWN80" s="38"/>
      <c r="PWO80" s="38"/>
      <c r="PWP80" s="38"/>
      <c r="PWQ80" s="38"/>
      <c r="PWR80" s="38"/>
      <c r="PWS80" s="38"/>
      <c r="PWT80" s="38"/>
      <c r="PWU80" s="38"/>
      <c r="PWV80" s="38"/>
      <c r="PWW80" s="38"/>
      <c r="PWX80" s="38"/>
      <c r="PWY80" s="38"/>
      <c r="PWZ80" s="38"/>
      <c r="PXA80" s="38"/>
      <c r="PXB80" s="38"/>
      <c r="PXC80" s="38"/>
      <c r="PXD80" s="38"/>
      <c r="PXE80" s="38"/>
      <c r="PXF80" s="38"/>
      <c r="PXG80" s="38"/>
      <c r="PXH80" s="38"/>
      <c r="PXI80" s="38"/>
      <c r="PXJ80" s="38"/>
      <c r="PXK80" s="38"/>
      <c r="PXL80" s="38"/>
      <c r="PXM80" s="38"/>
      <c r="PXN80" s="38"/>
      <c r="PXO80" s="38"/>
      <c r="PXP80" s="38"/>
      <c r="PXQ80" s="38"/>
      <c r="PXR80" s="38"/>
      <c r="PXS80" s="38"/>
      <c r="PXT80" s="38"/>
      <c r="PXU80" s="38"/>
      <c r="PXV80" s="38"/>
      <c r="PXW80" s="38"/>
      <c r="PXX80" s="38"/>
      <c r="PXY80" s="38"/>
      <c r="PXZ80" s="38"/>
      <c r="PYA80" s="38"/>
      <c r="PYB80" s="38"/>
      <c r="PYC80" s="38"/>
      <c r="PYD80" s="38"/>
      <c r="PYE80" s="38"/>
      <c r="PYF80" s="38"/>
      <c r="PYG80" s="38"/>
      <c r="PYH80" s="38"/>
      <c r="PYI80" s="38"/>
      <c r="PYJ80" s="38"/>
      <c r="PYK80" s="38"/>
      <c r="PYL80" s="38"/>
      <c r="PYM80" s="38"/>
      <c r="PYN80" s="38"/>
      <c r="PYO80" s="38"/>
      <c r="PYP80" s="38"/>
      <c r="PYQ80" s="38"/>
      <c r="PYR80" s="38"/>
      <c r="PYS80" s="38"/>
      <c r="PYT80" s="38"/>
      <c r="PYU80" s="38"/>
      <c r="PYV80" s="38"/>
      <c r="PYW80" s="38"/>
      <c r="PYX80" s="38"/>
      <c r="PYY80" s="38"/>
      <c r="PYZ80" s="38"/>
      <c r="PZA80" s="38"/>
      <c r="PZB80" s="38"/>
      <c r="PZC80" s="38"/>
      <c r="PZD80" s="38"/>
      <c r="PZE80" s="38"/>
      <c r="PZF80" s="38"/>
      <c r="PZG80" s="38"/>
      <c r="PZH80" s="38"/>
      <c r="PZI80" s="38"/>
      <c r="PZJ80" s="38"/>
      <c r="PZK80" s="38"/>
      <c r="PZL80" s="38"/>
      <c r="PZM80" s="38"/>
      <c r="PZN80" s="38"/>
      <c r="PZO80" s="38"/>
      <c r="PZP80" s="38"/>
      <c r="PZQ80" s="38"/>
      <c r="PZR80" s="38"/>
      <c r="PZS80" s="38"/>
      <c r="PZT80" s="38"/>
      <c r="PZU80" s="38"/>
      <c r="PZV80" s="38"/>
      <c r="PZW80" s="38"/>
      <c r="PZX80" s="38"/>
      <c r="PZY80" s="38"/>
      <c r="PZZ80" s="38"/>
      <c r="QAA80" s="38"/>
      <c r="QAB80" s="38"/>
      <c r="QAC80" s="38"/>
      <c r="QAD80" s="38"/>
      <c r="QAE80" s="38"/>
      <c r="QAF80" s="38"/>
      <c r="QAG80" s="38"/>
      <c r="QAH80" s="38"/>
      <c r="QAI80" s="38"/>
      <c r="QAJ80" s="38"/>
      <c r="QAK80" s="38"/>
      <c r="QAL80" s="38"/>
      <c r="QAM80" s="38"/>
      <c r="QAN80" s="38"/>
      <c r="QAO80" s="38"/>
      <c r="QAP80" s="38"/>
      <c r="QAQ80" s="38"/>
      <c r="QAR80" s="38"/>
      <c r="QAS80" s="38"/>
      <c r="QAT80" s="38"/>
      <c r="QAU80" s="38"/>
      <c r="QAV80" s="38"/>
      <c r="QAW80" s="38"/>
      <c r="QAX80" s="38"/>
      <c r="QAY80" s="38"/>
      <c r="QAZ80" s="38"/>
      <c r="QBA80" s="38"/>
      <c r="QBB80" s="38"/>
      <c r="QBC80" s="38"/>
      <c r="QBD80" s="38"/>
      <c r="QBE80" s="38"/>
      <c r="QBF80" s="38"/>
      <c r="QBG80" s="38"/>
      <c r="QBH80" s="38"/>
      <c r="QBI80" s="38"/>
      <c r="QBJ80" s="38"/>
      <c r="QBK80" s="38"/>
      <c r="QBL80" s="38"/>
      <c r="QBM80" s="38"/>
      <c r="QBN80" s="38"/>
      <c r="QBO80" s="38"/>
      <c r="QBP80" s="38"/>
      <c r="QBQ80" s="38"/>
      <c r="QBR80" s="38"/>
      <c r="QBS80" s="38"/>
      <c r="QBT80" s="38"/>
      <c r="QBU80" s="38"/>
      <c r="QBV80" s="38"/>
      <c r="QBW80" s="38"/>
      <c r="QBX80" s="38"/>
      <c r="QBY80" s="38"/>
      <c r="QBZ80" s="38"/>
      <c r="QCA80" s="38"/>
      <c r="QCB80" s="38"/>
      <c r="QCC80" s="38"/>
      <c r="QCD80" s="38"/>
      <c r="QCE80" s="38"/>
      <c r="QCF80" s="38"/>
      <c r="QCG80" s="38"/>
      <c r="QCH80" s="38"/>
      <c r="QCI80" s="38"/>
      <c r="QCJ80" s="38"/>
      <c r="QCK80" s="38"/>
      <c r="QCL80" s="38"/>
      <c r="QCM80" s="38"/>
      <c r="QCN80" s="38"/>
      <c r="QCO80" s="38"/>
      <c r="QCP80" s="38"/>
      <c r="QCQ80" s="38"/>
      <c r="QCR80" s="38"/>
      <c r="QCS80" s="38"/>
      <c r="QCT80" s="38"/>
      <c r="QCU80" s="38"/>
      <c r="QCV80" s="38"/>
      <c r="QCW80" s="38"/>
      <c r="QCX80" s="38"/>
      <c r="QCY80" s="38"/>
      <c r="QCZ80" s="38"/>
      <c r="QDA80" s="38"/>
      <c r="QDB80" s="38"/>
      <c r="QDC80" s="38"/>
      <c r="QDD80" s="38"/>
      <c r="QDE80" s="38"/>
      <c r="QDF80" s="38"/>
      <c r="QDG80" s="38"/>
      <c r="QDH80" s="38"/>
      <c r="QDI80" s="38"/>
      <c r="QDJ80" s="38"/>
      <c r="QDK80" s="38"/>
      <c r="QDL80" s="38"/>
      <c r="QDM80" s="38"/>
      <c r="QDN80" s="38"/>
      <c r="QDO80" s="38"/>
      <c r="QDP80" s="38"/>
      <c r="QDQ80" s="38"/>
      <c r="QDR80" s="38"/>
      <c r="QDS80" s="38"/>
      <c r="QDT80" s="38"/>
      <c r="QDU80" s="38"/>
      <c r="QDV80" s="38"/>
      <c r="QDW80" s="38"/>
      <c r="QDX80" s="38"/>
      <c r="QDY80" s="38"/>
      <c r="QDZ80" s="38"/>
      <c r="QEA80" s="38"/>
      <c r="QEB80" s="38"/>
      <c r="QEC80" s="38"/>
      <c r="QED80" s="38"/>
      <c r="QEE80" s="38"/>
      <c r="QEF80" s="38"/>
      <c r="QEG80" s="38"/>
      <c r="QEH80" s="38"/>
      <c r="QEI80" s="38"/>
      <c r="QEJ80" s="38"/>
      <c r="QEK80" s="38"/>
      <c r="QEL80" s="38"/>
      <c r="QEM80" s="38"/>
      <c r="QEN80" s="38"/>
      <c r="QEO80" s="38"/>
      <c r="QEP80" s="38"/>
      <c r="QEQ80" s="38"/>
      <c r="QER80" s="38"/>
      <c r="QES80" s="38"/>
      <c r="QET80" s="38"/>
      <c r="QEU80" s="38"/>
      <c r="QEV80" s="38"/>
      <c r="QEW80" s="38"/>
      <c r="QEX80" s="38"/>
      <c r="QEY80" s="38"/>
      <c r="QEZ80" s="38"/>
      <c r="QFA80" s="38"/>
      <c r="QFB80" s="38"/>
      <c r="QFC80" s="38"/>
      <c r="QFD80" s="38"/>
      <c r="QFE80" s="38"/>
      <c r="QFF80" s="38"/>
      <c r="QFG80" s="38"/>
      <c r="QFH80" s="38"/>
      <c r="QFI80" s="38"/>
      <c r="QFJ80" s="38"/>
      <c r="QFK80" s="38"/>
      <c r="QFL80" s="38"/>
      <c r="QFM80" s="38"/>
      <c r="QFN80" s="38"/>
      <c r="QFO80" s="38"/>
      <c r="QFP80" s="38"/>
      <c r="QFQ80" s="38"/>
      <c r="QFR80" s="38"/>
      <c r="QFS80" s="38"/>
      <c r="QFT80" s="38"/>
      <c r="QFU80" s="38"/>
      <c r="QFV80" s="38"/>
      <c r="QFW80" s="38"/>
      <c r="QFX80" s="38"/>
      <c r="QFY80" s="38"/>
      <c r="QFZ80" s="38"/>
      <c r="QGA80" s="38"/>
      <c r="QGB80" s="38"/>
      <c r="QGC80" s="38"/>
      <c r="QGD80" s="38"/>
      <c r="QGE80" s="38"/>
      <c r="QGF80" s="38"/>
      <c r="QGG80" s="38"/>
      <c r="QGH80" s="38"/>
      <c r="QGI80" s="38"/>
      <c r="QGJ80" s="38"/>
      <c r="QGK80" s="38"/>
      <c r="QGL80" s="38"/>
      <c r="QGM80" s="38"/>
      <c r="QGN80" s="38"/>
      <c r="QGO80" s="38"/>
      <c r="QGP80" s="38"/>
      <c r="QGQ80" s="38"/>
      <c r="QGR80" s="38"/>
      <c r="QGS80" s="38"/>
      <c r="QGT80" s="38"/>
      <c r="QGU80" s="38"/>
      <c r="QGV80" s="38"/>
      <c r="QGW80" s="38"/>
      <c r="QGX80" s="38"/>
      <c r="QGY80" s="38"/>
      <c r="QGZ80" s="38"/>
      <c r="QHA80" s="38"/>
      <c r="QHB80" s="38"/>
      <c r="QHC80" s="38"/>
      <c r="QHD80" s="38"/>
      <c r="QHE80" s="38"/>
      <c r="QHF80" s="38"/>
      <c r="QHG80" s="38"/>
      <c r="QHH80" s="38"/>
      <c r="QHI80" s="38"/>
      <c r="QHJ80" s="38"/>
      <c r="QHK80" s="38"/>
      <c r="QHL80" s="38"/>
      <c r="QHM80" s="38"/>
      <c r="QHN80" s="38"/>
      <c r="QHO80" s="38"/>
      <c r="QHP80" s="38"/>
      <c r="QHQ80" s="38"/>
      <c r="QHR80" s="38"/>
      <c r="QHS80" s="38"/>
      <c r="QHT80" s="38"/>
      <c r="QHU80" s="38"/>
      <c r="QHV80" s="38"/>
      <c r="QHW80" s="38"/>
      <c r="QHX80" s="38"/>
      <c r="QHY80" s="38"/>
      <c r="QHZ80" s="38"/>
      <c r="QIA80" s="38"/>
      <c r="QIB80" s="38"/>
      <c r="QIC80" s="38"/>
      <c r="QID80" s="38"/>
      <c r="QIE80" s="38"/>
      <c r="QIF80" s="38"/>
      <c r="QIG80" s="38"/>
      <c r="QIH80" s="38"/>
      <c r="QII80" s="38"/>
      <c r="QIJ80" s="38"/>
      <c r="QIK80" s="38"/>
      <c r="QIL80" s="38"/>
      <c r="QIM80" s="38"/>
      <c r="QIN80" s="38"/>
      <c r="QIO80" s="38"/>
      <c r="QIP80" s="38"/>
      <c r="QIQ80" s="38"/>
      <c r="QIR80" s="38"/>
      <c r="QIS80" s="38"/>
      <c r="QIT80" s="38"/>
      <c r="QIU80" s="38"/>
      <c r="QIV80" s="38"/>
      <c r="QIW80" s="38"/>
      <c r="QIX80" s="38"/>
      <c r="QIY80" s="38"/>
      <c r="QIZ80" s="38"/>
      <c r="QJA80" s="38"/>
      <c r="QJB80" s="38"/>
      <c r="QJC80" s="38"/>
      <c r="QJD80" s="38"/>
      <c r="QJE80" s="38"/>
      <c r="QJF80" s="38"/>
      <c r="QJG80" s="38"/>
      <c r="QJH80" s="38"/>
      <c r="QJI80" s="38"/>
      <c r="QJJ80" s="38"/>
      <c r="QJK80" s="38"/>
      <c r="QJL80" s="38"/>
      <c r="QJM80" s="38"/>
      <c r="QJN80" s="38"/>
      <c r="QJO80" s="38"/>
      <c r="QJP80" s="38"/>
      <c r="QJQ80" s="38"/>
      <c r="QJR80" s="38"/>
      <c r="QJS80" s="38"/>
      <c r="QJT80" s="38"/>
      <c r="QJU80" s="38"/>
      <c r="QJV80" s="38"/>
      <c r="QJW80" s="38"/>
      <c r="QJX80" s="38"/>
      <c r="QJY80" s="38"/>
      <c r="QJZ80" s="38"/>
      <c r="QKA80" s="38"/>
      <c r="QKB80" s="38"/>
      <c r="QKC80" s="38"/>
      <c r="QKD80" s="38"/>
      <c r="QKE80" s="38"/>
      <c r="QKF80" s="38"/>
      <c r="QKG80" s="38"/>
      <c r="QKH80" s="38"/>
      <c r="QKI80" s="38"/>
      <c r="QKJ80" s="38"/>
      <c r="QKK80" s="38"/>
      <c r="QKL80" s="38"/>
      <c r="QKM80" s="38"/>
      <c r="QKN80" s="38"/>
      <c r="QKO80" s="38"/>
      <c r="QKP80" s="38"/>
      <c r="QKQ80" s="38"/>
      <c r="QKR80" s="38"/>
      <c r="QKS80" s="38"/>
      <c r="QKT80" s="38"/>
      <c r="QKU80" s="38"/>
      <c r="QKV80" s="38"/>
      <c r="QKW80" s="38"/>
      <c r="QKX80" s="38"/>
      <c r="QKY80" s="38"/>
      <c r="QKZ80" s="38"/>
      <c r="QLA80" s="38"/>
      <c r="QLB80" s="38"/>
      <c r="QLC80" s="38"/>
      <c r="QLD80" s="38"/>
      <c r="QLE80" s="38"/>
      <c r="QLF80" s="38"/>
      <c r="QLG80" s="38"/>
      <c r="QLH80" s="38"/>
      <c r="QLI80" s="38"/>
      <c r="QLJ80" s="38"/>
      <c r="QLK80" s="38"/>
      <c r="QLL80" s="38"/>
      <c r="QLM80" s="38"/>
      <c r="QLN80" s="38"/>
      <c r="QLO80" s="38"/>
      <c r="QLP80" s="38"/>
      <c r="QLQ80" s="38"/>
      <c r="QLR80" s="38"/>
      <c r="QLS80" s="38"/>
      <c r="QLT80" s="38"/>
      <c r="QLU80" s="38"/>
      <c r="QLV80" s="38"/>
      <c r="QLW80" s="38"/>
      <c r="QLX80" s="38"/>
      <c r="QLY80" s="38"/>
      <c r="QLZ80" s="38"/>
      <c r="QMA80" s="38"/>
      <c r="QMB80" s="38"/>
      <c r="QMC80" s="38"/>
      <c r="QMD80" s="38"/>
      <c r="QME80" s="38"/>
      <c r="QMF80" s="38"/>
      <c r="QMG80" s="38"/>
      <c r="QMH80" s="38"/>
      <c r="QMI80" s="38"/>
      <c r="QMJ80" s="38"/>
      <c r="QMK80" s="38"/>
      <c r="QML80" s="38"/>
      <c r="QMM80" s="38"/>
      <c r="QMN80" s="38"/>
      <c r="QMO80" s="38"/>
      <c r="QMP80" s="38"/>
      <c r="QMQ80" s="38"/>
      <c r="QMR80" s="38"/>
      <c r="QMS80" s="38"/>
      <c r="QMT80" s="38"/>
      <c r="QMU80" s="38"/>
      <c r="QMV80" s="38"/>
      <c r="QMW80" s="38"/>
      <c r="QMX80" s="38"/>
      <c r="QMY80" s="38"/>
      <c r="QMZ80" s="38"/>
      <c r="QNA80" s="38"/>
      <c r="QNB80" s="38"/>
      <c r="QNC80" s="38"/>
      <c r="QND80" s="38"/>
      <c r="QNE80" s="38"/>
      <c r="QNF80" s="38"/>
      <c r="QNG80" s="38"/>
      <c r="QNH80" s="38"/>
      <c r="QNI80" s="38"/>
      <c r="QNJ80" s="38"/>
      <c r="QNK80" s="38"/>
      <c r="QNL80" s="38"/>
      <c r="QNM80" s="38"/>
      <c r="QNN80" s="38"/>
      <c r="QNO80" s="38"/>
      <c r="QNP80" s="38"/>
      <c r="QNQ80" s="38"/>
      <c r="QNR80" s="38"/>
      <c r="QNS80" s="38"/>
      <c r="QNT80" s="38"/>
      <c r="QNU80" s="38"/>
      <c r="QNV80" s="38"/>
      <c r="QNW80" s="38"/>
      <c r="QNX80" s="38"/>
      <c r="QNY80" s="38"/>
      <c r="QNZ80" s="38"/>
      <c r="QOA80" s="38"/>
      <c r="QOB80" s="38"/>
      <c r="QOC80" s="38"/>
      <c r="QOD80" s="38"/>
      <c r="QOE80" s="38"/>
      <c r="QOF80" s="38"/>
      <c r="QOG80" s="38"/>
      <c r="QOH80" s="38"/>
      <c r="QOI80" s="38"/>
      <c r="QOJ80" s="38"/>
      <c r="QOK80" s="38"/>
      <c r="QOL80" s="38"/>
      <c r="QOM80" s="38"/>
      <c r="QON80" s="38"/>
      <c r="QOO80" s="38"/>
      <c r="QOP80" s="38"/>
      <c r="QOQ80" s="38"/>
      <c r="QOR80" s="38"/>
      <c r="QOS80" s="38"/>
      <c r="QOT80" s="38"/>
      <c r="QOU80" s="38"/>
      <c r="QOV80" s="38"/>
      <c r="QOW80" s="38"/>
      <c r="QOX80" s="38"/>
      <c r="QOY80" s="38"/>
      <c r="QOZ80" s="38"/>
      <c r="QPA80" s="38"/>
      <c r="QPB80" s="38"/>
      <c r="QPC80" s="38"/>
      <c r="QPD80" s="38"/>
      <c r="QPE80" s="38"/>
      <c r="QPF80" s="38"/>
      <c r="QPG80" s="38"/>
      <c r="QPH80" s="38"/>
      <c r="QPI80" s="38"/>
      <c r="QPJ80" s="38"/>
      <c r="QPK80" s="38"/>
      <c r="QPL80" s="38"/>
      <c r="QPM80" s="38"/>
      <c r="QPN80" s="38"/>
      <c r="QPO80" s="38"/>
      <c r="QPP80" s="38"/>
      <c r="QPQ80" s="38"/>
      <c r="QPR80" s="38"/>
      <c r="QPS80" s="38"/>
      <c r="QPT80" s="38"/>
      <c r="QPU80" s="38"/>
      <c r="QPV80" s="38"/>
      <c r="QPW80" s="38"/>
      <c r="QPX80" s="38"/>
      <c r="QPY80" s="38"/>
      <c r="QPZ80" s="38"/>
      <c r="QQA80" s="38"/>
      <c r="QQB80" s="38"/>
      <c r="QQC80" s="38"/>
      <c r="QQD80" s="38"/>
      <c r="QQE80" s="38"/>
      <c r="QQF80" s="38"/>
      <c r="QQG80" s="38"/>
      <c r="QQH80" s="38"/>
      <c r="QQI80" s="38"/>
      <c r="QQJ80" s="38"/>
      <c r="QQK80" s="38"/>
      <c r="QQL80" s="38"/>
      <c r="QQM80" s="38"/>
      <c r="QQN80" s="38"/>
      <c r="QQO80" s="38"/>
      <c r="QQP80" s="38"/>
      <c r="QQQ80" s="38"/>
      <c r="QQR80" s="38"/>
      <c r="QQS80" s="38"/>
      <c r="QQT80" s="38"/>
      <c r="QQU80" s="38"/>
      <c r="QQV80" s="38"/>
      <c r="QQW80" s="38"/>
      <c r="QQX80" s="38"/>
      <c r="QQY80" s="38"/>
      <c r="QQZ80" s="38"/>
      <c r="QRA80" s="38"/>
      <c r="QRB80" s="38"/>
      <c r="QRC80" s="38"/>
      <c r="QRD80" s="38"/>
      <c r="QRE80" s="38"/>
      <c r="QRF80" s="38"/>
      <c r="QRG80" s="38"/>
      <c r="QRH80" s="38"/>
      <c r="QRI80" s="38"/>
      <c r="QRJ80" s="38"/>
      <c r="QRK80" s="38"/>
      <c r="QRL80" s="38"/>
      <c r="QRM80" s="38"/>
      <c r="QRN80" s="38"/>
      <c r="QRO80" s="38"/>
      <c r="QRP80" s="38"/>
      <c r="QRQ80" s="38"/>
      <c r="QRR80" s="38"/>
      <c r="QRS80" s="38"/>
      <c r="QRT80" s="38"/>
      <c r="QRU80" s="38"/>
      <c r="QRV80" s="38"/>
      <c r="QRW80" s="38"/>
      <c r="QRX80" s="38"/>
      <c r="QRY80" s="38"/>
      <c r="QRZ80" s="38"/>
      <c r="QSA80" s="38"/>
      <c r="QSB80" s="38"/>
      <c r="QSC80" s="38"/>
      <c r="QSD80" s="38"/>
      <c r="QSE80" s="38"/>
      <c r="QSF80" s="38"/>
      <c r="QSG80" s="38"/>
      <c r="QSH80" s="38"/>
      <c r="QSI80" s="38"/>
      <c r="QSJ80" s="38"/>
      <c r="QSK80" s="38"/>
      <c r="QSL80" s="38"/>
      <c r="QSM80" s="38"/>
      <c r="QSN80" s="38"/>
      <c r="QSO80" s="38"/>
      <c r="QSP80" s="38"/>
      <c r="QSQ80" s="38"/>
      <c r="QSR80" s="38"/>
      <c r="QSS80" s="38"/>
      <c r="QST80" s="38"/>
      <c r="QSU80" s="38"/>
      <c r="QSV80" s="38"/>
      <c r="QSW80" s="38"/>
      <c r="QSX80" s="38"/>
      <c r="QSY80" s="38"/>
      <c r="QSZ80" s="38"/>
      <c r="QTA80" s="38"/>
      <c r="QTB80" s="38"/>
      <c r="QTC80" s="38"/>
      <c r="QTD80" s="38"/>
      <c r="QTE80" s="38"/>
      <c r="QTF80" s="38"/>
      <c r="QTG80" s="38"/>
      <c r="QTH80" s="38"/>
      <c r="QTI80" s="38"/>
      <c r="QTJ80" s="38"/>
      <c r="QTK80" s="38"/>
      <c r="QTL80" s="38"/>
      <c r="QTM80" s="38"/>
      <c r="QTN80" s="38"/>
      <c r="QTO80" s="38"/>
      <c r="QTP80" s="38"/>
      <c r="QTQ80" s="38"/>
      <c r="QTR80" s="38"/>
      <c r="QTS80" s="38"/>
      <c r="QTT80" s="38"/>
      <c r="QTU80" s="38"/>
      <c r="QTV80" s="38"/>
      <c r="QTW80" s="38"/>
      <c r="QTX80" s="38"/>
      <c r="QTY80" s="38"/>
      <c r="QTZ80" s="38"/>
      <c r="QUA80" s="38"/>
      <c r="QUB80" s="38"/>
      <c r="QUC80" s="38"/>
      <c r="QUD80" s="38"/>
      <c r="QUE80" s="38"/>
      <c r="QUF80" s="38"/>
      <c r="QUG80" s="38"/>
      <c r="QUH80" s="38"/>
      <c r="QUI80" s="38"/>
      <c r="QUJ80" s="38"/>
      <c r="QUK80" s="38"/>
      <c r="QUL80" s="38"/>
      <c r="QUM80" s="38"/>
      <c r="QUN80" s="38"/>
      <c r="QUO80" s="38"/>
      <c r="QUP80" s="38"/>
      <c r="QUQ80" s="38"/>
      <c r="QUR80" s="38"/>
      <c r="QUS80" s="38"/>
      <c r="QUT80" s="38"/>
      <c r="QUU80" s="38"/>
      <c r="QUV80" s="38"/>
      <c r="QUW80" s="38"/>
      <c r="QUX80" s="38"/>
      <c r="QUY80" s="38"/>
      <c r="QUZ80" s="38"/>
      <c r="QVA80" s="38"/>
      <c r="QVB80" s="38"/>
      <c r="QVC80" s="38"/>
      <c r="QVD80" s="38"/>
      <c r="QVE80" s="38"/>
      <c r="QVF80" s="38"/>
      <c r="QVG80" s="38"/>
      <c r="QVH80" s="38"/>
      <c r="QVI80" s="38"/>
      <c r="QVJ80" s="38"/>
      <c r="QVK80" s="38"/>
      <c r="QVL80" s="38"/>
      <c r="QVM80" s="38"/>
      <c r="QVN80" s="38"/>
      <c r="QVO80" s="38"/>
      <c r="QVP80" s="38"/>
      <c r="QVQ80" s="38"/>
      <c r="QVR80" s="38"/>
      <c r="QVS80" s="38"/>
      <c r="QVT80" s="38"/>
      <c r="QVU80" s="38"/>
      <c r="QVV80" s="38"/>
      <c r="QVW80" s="38"/>
      <c r="QVX80" s="38"/>
      <c r="QVY80" s="38"/>
      <c r="QVZ80" s="38"/>
      <c r="QWA80" s="38"/>
      <c r="QWB80" s="38"/>
      <c r="QWC80" s="38"/>
      <c r="QWD80" s="38"/>
      <c r="QWE80" s="38"/>
      <c r="QWF80" s="38"/>
      <c r="QWG80" s="38"/>
      <c r="QWH80" s="38"/>
      <c r="QWI80" s="38"/>
      <c r="QWJ80" s="38"/>
      <c r="QWK80" s="38"/>
      <c r="QWL80" s="38"/>
      <c r="QWM80" s="38"/>
      <c r="QWN80" s="38"/>
      <c r="QWO80" s="38"/>
      <c r="QWP80" s="38"/>
      <c r="QWQ80" s="38"/>
      <c r="QWR80" s="38"/>
      <c r="QWS80" s="38"/>
      <c r="QWT80" s="38"/>
      <c r="QWU80" s="38"/>
      <c r="QWV80" s="38"/>
      <c r="QWW80" s="38"/>
      <c r="QWX80" s="38"/>
      <c r="QWY80" s="38"/>
      <c r="QWZ80" s="38"/>
      <c r="QXA80" s="38"/>
      <c r="QXB80" s="38"/>
      <c r="QXC80" s="38"/>
      <c r="QXD80" s="38"/>
      <c r="QXE80" s="38"/>
      <c r="QXF80" s="38"/>
      <c r="QXG80" s="38"/>
      <c r="QXH80" s="38"/>
      <c r="QXI80" s="38"/>
      <c r="QXJ80" s="38"/>
      <c r="QXK80" s="38"/>
      <c r="QXL80" s="38"/>
      <c r="QXM80" s="38"/>
      <c r="QXN80" s="38"/>
      <c r="QXO80" s="38"/>
      <c r="QXP80" s="38"/>
      <c r="QXQ80" s="38"/>
      <c r="QXR80" s="38"/>
      <c r="QXS80" s="38"/>
      <c r="QXT80" s="38"/>
      <c r="QXU80" s="38"/>
      <c r="QXV80" s="38"/>
      <c r="QXW80" s="38"/>
      <c r="QXX80" s="38"/>
      <c r="QXY80" s="38"/>
      <c r="QXZ80" s="38"/>
      <c r="QYA80" s="38"/>
      <c r="QYB80" s="38"/>
      <c r="QYC80" s="38"/>
      <c r="QYD80" s="38"/>
      <c r="QYE80" s="38"/>
      <c r="QYF80" s="38"/>
      <c r="QYG80" s="38"/>
      <c r="QYH80" s="38"/>
      <c r="QYI80" s="38"/>
      <c r="QYJ80" s="38"/>
      <c r="QYK80" s="38"/>
      <c r="QYL80" s="38"/>
      <c r="QYM80" s="38"/>
      <c r="QYN80" s="38"/>
      <c r="QYO80" s="38"/>
      <c r="QYP80" s="38"/>
      <c r="QYQ80" s="38"/>
      <c r="QYR80" s="38"/>
      <c r="QYS80" s="38"/>
      <c r="QYT80" s="38"/>
      <c r="QYU80" s="38"/>
      <c r="QYV80" s="38"/>
      <c r="QYW80" s="38"/>
      <c r="QYX80" s="38"/>
      <c r="QYY80" s="38"/>
      <c r="QYZ80" s="38"/>
      <c r="QZA80" s="38"/>
      <c r="QZB80" s="38"/>
      <c r="QZC80" s="38"/>
      <c r="QZD80" s="38"/>
      <c r="QZE80" s="38"/>
      <c r="QZF80" s="38"/>
      <c r="QZG80" s="38"/>
      <c r="QZH80" s="38"/>
      <c r="QZI80" s="38"/>
      <c r="QZJ80" s="38"/>
      <c r="QZK80" s="38"/>
      <c r="QZL80" s="38"/>
      <c r="QZM80" s="38"/>
      <c r="QZN80" s="38"/>
      <c r="QZO80" s="38"/>
      <c r="QZP80" s="38"/>
      <c r="QZQ80" s="38"/>
      <c r="QZR80" s="38"/>
      <c r="QZS80" s="38"/>
      <c r="QZT80" s="38"/>
      <c r="QZU80" s="38"/>
      <c r="QZV80" s="38"/>
      <c r="QZW80" s="38"/>
      <c r="QZX80" s="38"/>
      <c r="QZY80" s="38"/>
      <c r="QZZ80" s="38"/>
      <c r="RAA80" s="38"/>
      <c r="RAB80" s="38"/>
      <c r="RAC80" s="38"/>
      <c r="RAD80" s="38"/>
      <c r="RAE80" s="38"/>
      <c r="RAF80" s="38"/>
      <c r="RAG80" s="38"/>
      <c r="RAH80" s="38"/>
      <c r="RAI80" s="38"/>
      <c r="RAJ80" s="38"/>
      <c r="RAK80" s="38"/>
      <c r="RAL80" s="38"/>
      <c r="RAM80" s="38"/>
      <c r="RAN80" s="38"/>
      <c r="RAO80" s="38"/>
      <c r="RAP80" s="38"/>
      <c r="RAQ80" s="38"/>
      <c r="RAR80" s="38"/>
      <c r="RAS80" s="38"/>
      <c r="RAT80" s="38"/>
      <c r="RAU80" s="38"/>
      <c r="RAV80" s="38"/>
      <c r="RAW80" s="38"/>
      <c r="RAX80" s="38"/>
      <c r="RAY80" s="38"/>
      <c r="RAZ80" s="38"/>
      <c r="RBA80" s="38"/>
      <c r="RBB80" s="38"/>
      <c r="RBC80" s="38"/>
      <c r="RBD80" s="38"/>
      <c r="RBE80" s="38"/>
      <c r="RBF80" s="38"/>
      <c r="RBG80" s="38"/>
      <c r="RBH80" s="38"/>
      <c r="RBI80" s="38"/>
      <c r="RBJ80" s="38"/>
      <c r="RBK80" s="38"/>
      <c r="RBL80" s="38"/>
      <c r="RBM80" s="38"/>
      <c r="RBN80" s="38"/>
      <c r="RBO80" s="38"/>
      <c r="RBP80" s="38"/>
      <c r="RBQ80" s="38"/>
      <c r="RBR80" s="38"/>
      <c r="RBS80" s="38"/>
      <c r="RBT80" s="38"/>
      <c r="RBU80" s="38"/>
      <c r="RBV80" s="38"/>
      <c r="RBW80" s="38"/>
      <c r="RBX80" s="38"/>
      <c r="RBY80" s="38"/>
      <c r="RBZ80" s="38"/>
      <c r="RCA80" s="38"/>
      <c r="RCB80" s="38"/>
      <c r="RCC80" s="38"/>
      <c r="RCD80" s="38"/>
      <c r="RCE80" s="38"/>
      <c r="RCF80" s="38"/>
      <c r="RCG80" s="38"/>
      <c r="RCH80" s="38"/>
      <c r="RCI80" s="38"/>
      <c r="RCJ80" s="38"/>
      <c r="RCK80" s="38"/>
      <c r="RCL80" s="38"/>
      <c r="RCM80" s="38"/>
      <c r="RCN80" s="38"/>
      <c r="RCO80" s="38"/>
      <c r="RCP80" s="38"/>
      <c r="RCQ80" s="38"/>
      <c r="RCR80" s="38"/>
      <c r="RCS80" s="38"/>
      <c r="RCT80" s="38"/>
      <c r="RCU80" s="38"/>
      <c r="RCV80" s="38"/>
      <c r="RCW80" s="38"/>
      <c r="RCX80" s="38"/>
      <c r="RCY80" s="38"/>
      <c r="RCZ80" s="38"/>
      <c r="RDA80" s="38"/>
      <c r="RDB80" s="38"/>
      <c r="RDC80" s="38"/>
      <c r="RDD80" s="38"/>
      <c r="RDE80" s="38"/>
      <c r="RDF80" s="38"/>
      <c r="RDG80" s="38"/>
      <c r="RDH80" s="38"/>
      <c r="RDI80" s="38"/>
      <c r="RDJ80" s="38"/>
      <c r="RDK80" s="38"/>
      <c r="RDL80" s="38"/>
      <c r="RDM80" s="38"/>
      <c r="RDN80" s="38"/>
      <c r="RDO80" s="38"/>
      <c r="RDP80" s="38"/>
      <c r="RDQ80" s="38"/>
      <c r="RDR80" s="38"/>
      <c r="RDS80" s="38"/>
      <c r="RDT80" s="38"/>
      <c r="RDU80" s="38"/>
      <c r="RDV80" s="38"/>
      <c r="RDW80" s="38"/>
      <c r="RDX80" s="38"/>
      <c r="RDY80" s="38"/>
      <c r="RDZ80" s="38"/>
      <c r="REA80" s="38"/>
      <c r="REB80" s="38"/>
      <c r="REC80" s="38"/>
      <c r="RED80" s="38"/>
      <c r="REE80" s="38"/>
      <c r="REF80" s="38"/>
      <c r="REG80" s="38"/>
      <c r="REH80" s="38"/>
      <c r="REI80" s="38"/>
      <c r="REJ80" s="38"/>
      <c r="REK80" s="38"/>
      <c r="REL80" s="38"/>
      <c r="REM80" s="38"/>
      <c r="REN80" s="38"/>
      <c r="REO80" s="38"/>
      <c r="REP80" s="38"/>
      <c r="REQ80" s="38"/>
      <c r="RER80" s="38"/>
      <c r="RES80" s="38"/>
      <c r="RET80" s="38"/>
      <c r="REU80" s="38"/>
      <c r="REV80" s="38"/>
      <c r="REW80" s="38"/>
      <c r="REX80" s="38"/>
      <c r="REY80" s="38"/>
      <c r="REZ80" s="38"/>
      <c r="RFA80" s="38"/>
      <c r="RFB80" s="38"/>
      <c r="RFC80" s="38"/>
      <c r="RFD80" s="38"/>
      <c r="RFE80" s="38"/>
      <c r="RFF80" s="38"/>
      <c r="RFG80" s="38"/>
      <c r="RFH80" s="38"/>
      <c r="RFI80" s="38"/>
      <c r="RFJ80" s="38"/>
      <c r="RFK80" s="38"/>
      <c r="RFL80" s="38"/>
      <c r="RFM80" s="38"/>
      <c r="RFN80" s="38"/>
      <c r="RFO80" s="38"/>
      <c r="RFP80" s="38"/>
      <c r="RFQ80" s="38"/>
      <c r="RFR80" s="38"/>
      <c r="RFS80" s="38"/>
      <c r="RFT80" s="38"/>
      <c r="RFU80" s="38"/>
      <c r="RFV80" s="38"/>
      <c r="RFW80" s="38"/>
      <c r="RFX80" s="38"/>
      <c r="RFY80" s="38"/>
      <c r="RFZ80" s="38"/>
      <c r="RGA80" s="38"/>
      <c r="RGB80" s="38"/>
      <c r="RGC80" s="38"/>
      <c r="RGD80" s="38"/>
      <c r="RGE80" s="38"/>
      <c r="RGF80" s="38"/>
      <c r="RGG80" s="38"/>
      <c r="RGH80" s="38"/>
      <c r="RGI80" s="38"/>
      <c r="RGJ80" s="38"/>
      <c r="RGK80" s="38"/>
      <c r="RGL80" s="38"/>
      <c r="RGM80" s="38"/>
      <c r="RGN80" s="38"/>
      <c r="RGO80" s="38"/>
      <c r="RGP80" s="38"/>
      <c r="RGQ80" s="38"/>
      <c r="RGR80" s="38"/>
      <c r="RGS80" s="38"/>
      <c r="RGT80" s="38"/>
      <c r="RGU80" s="38"/>
      <c r="RGV80" s="38"/>
      <c r="RGW80" s="38"/>
      <c r="RGX80" s="38"/>
      <c r="RGY80" s="38"/>
      <c r="RGZ80" s="38"/>
      <c r="RHA80" s="38"/>
      <c r="RHB80" s="38"/>
      <c r="RHC80" s="38"/>
      <c r="RHD80" s="38"/>
      <c r="RHE80" s="38"/>
      <c r="RHF80" s="38"/>
      <c r="RHG80" s="38"/>
      <c r="RHH80" s="38"/>
      <c r="RHI80" s="38"/>
      <c r="RHJ80" s="38"/>
      <c r="RHK80" s="38"/>
      <c r="RHL80" s="38"/>
      <c r="RHM80" s="38"/>
      <c r="RHN80" s="38"/>
      <c r="RHO80" s="38"/>
      <c r="RHP80" s="38"/>
      <c r="RHQ80" s="38"/>
      <c r="RHR80" s="38"/>
      <c r="RHS80" s="38"/>
      <c r="RHT80" s="38"/>
      <c r="RHU80" s="38"/>
      <c r="RHV80" s="38"/>
      <c r="RHW80" s="38"/>
      <c r="RHX80" s="38"/>
      <c r="RHY80" s="38"/>
      <c r="RHZ80" s="38"/>
      <c r="RIA80" s="38"/>
      <c r="RIB80" s="38"/>
      <c r="RIC80" s="38"/>
      <c r="RID80" s="38"/>
      <c r="RIE80" s="38"/>
      <c r="RIF80" s="38"/>
      <c r="RIG80" s="38"/>
      <c r="RIH80" s="38"/>
      <c r="RII80" s="38"/>
      <c r="RIJ80" s="38"/>
      <c r="RIK80" s="38"/>
      <c r="RIL80" s="38"/>
      <c r="RIM80" s="38"/>
      <c r="RIN80" s="38"/>
      <c r="RIO80" s="38"/>
      <c r="RIP80" s="38"/>
      <c r="RIQ80" s="38"/>
      <c r="RIR80" s="38"/>
      <c r="RIS80" s="38"/>
      <c r="RIT80" s="38"/>
      <c r="RIU80" s="38"/>
      <c r="RIV80" s="38"/>
      <c r="RIW80" s="38"/>
      <c r="RIX80" s="38"/>
      <c r="RIY80" s="38"/>
      <c r="RIZ80" s="38"/>
      <c r="RJA80" s="38"/>
      <c r="RJB80" s="38"/>
      <c r="RJC80" s="38"/>
      <c r="RJD80" s="38"/>
      <c r="RJE80" s="38"/>
      <c r="RJF80" s="38"/>
      <c r="RJG80" s="38"/>
      <c r="RJH80" s="38"/>
      <c r="RJI80" s="38"/>
      <c r="RJJ80" s="38"/>
      <c r="RJK80" s="38"/>
      <c r="RJL80" s="38"/>
      <c r="RJM80" s="38"/>
      <c r="RJN80" s="38"/>
      <c r="RJO80" s="38"/>
      <c r="RJP80" s="38"/>
      <c r="RJQ80" s="38"/>
      <c r="RJR80" s="38"/>
      <c r="RJS80" s="38"/>
      <c r="RJT80" s="38"/>
      <c r="RJU80" s="38"/>
      <c r="RJV80" s="38"/>
      <c r="RJW80" s="38"/>
      <c r="RJX80" s="38"/>
      <c r="RJY80" s="38"/>
      <c r="RJZ80" s="38"/>
      <c r="RKA80" s="38"/>
      <c r="RKB80" s="38"/>
      <c r="RKC80" s="38"/>
      <c r="RKD80" s="38"/>
      <c r="RKE80" s="38"/>
      <c r="RKF80" s="38"/>
      <c r="RKG80" s="38"/>
      <c r="RKH80" s="38"/>
      <c r="RKI80" s="38"/>
      <c r="RKJ80" s="38"/>
      <c r="RKK80" s="38"/>
      <c r="RKL80" s="38"/>
      <c r="RKM80" s="38"/>
      <c r="RKN80" s="38"/>
      <c r="RKO80" s="38"/>
      <c r="RKP80" s="38"/>
      <c r="RKQ80" s="38"/>
      <c r="RKR80" s="38"/>
      <c r="RKS80" s="38"/>
      <c r="RKT80" s="38"/>
      <c r="RKU80" s="38"/>
      <c r="RKV80" s="38"/>
      <c r="RKW80" s="38"/>
      <c r="RKX80" s="38"/>
      <c r="RKY80" s="38"/>
      <c r="RKZ80" s="38"/>
      <c r="RLA80" s="38"/>
      <c r="RLB80" s="38"/>
      <c r="RLC80" s="38"/>
      <c r="RLD80" s="38"/>
      <c r="RLE80" s="38"/>
      <c r="RLF80" s="38"/>
      <c r="RLG80" s="38"/>
      <c r="RLH80" s="38"/>
      <c r="RLI80" s="38"/>
      <c r="RLJ80" s="38"/>
      <c r="RLK80" s="38"/>
      <c r="RLL80" s="38"/>
      <c r="RLM80" s="38"/>
      <c r="RLN80" s="38"/>
      <c r="RLO80" s="38"/>
      <c r="RLP80" s="38"/>
      <c r="RLQ80" s="38"/>
      <c r="RLR80" s="38"/>
      <c r="RLS80" s="38"/>
      <c r="RLT80" s="38"/>
      <c r="RLU80" s="38"/>
      <c r="RLV80" s="38"/>
      <c r="RLW80" s="38"/>
      <c r="RLX80" s="38"/>
      <c r="RLY80" s="38"/>
      <c r="RLZ80" s="38"/>
      <c r="RMA80" s="38"/>
      <c r="RMB80" s="38"/>
      <c r="RMC80" s="38"/>
      <c r="RMD80" s="38"/>
      <c r="RME80" s="38"/>
      <c r="RMF80" s="38"/>
      <c r="RMG80" s="38"/>
      <c r="RMH80" s="38"/>
      <c r="RMI80" s="38"/>
      <c r="RMJ80" s="38"/>
      <c r="RMK80" s="38"/>
      <c r="RML80" s="38"/>
      <c r="RMM80" s="38"/>
      <c r="RMN80" s="38"/>
      <c r="RMO80" s="38"/>
      <c r="RMP80" s="38"/>
      <c r="RMQ80" s="38"/>
      <c r="RMR80" s="38"/>
      <c r="RMS80" s="38"/>
      <c r="RMT80" s="38"/>
      <c r="RMU80" s="38"/>
      <c r="RMV80" s="38"/>
      <c r="RMW80" s="38"/>
      <c r="RMX80" s="38"/>
      <c r="RMY80" s="38"/>
      <c r="RMZ80" s="38"/>
      <c r="RNA80" s="38"/>
      <c r="RNB80" s="38"/>
      <c r="RNC80" s="38"/>
      <c r="RND80" s="38"/>
      <c r="RNE80" s="38"/>
      <c r="RNF80" s="38"/>
      <c r="RNG80" s="38"/>
      <c r="RNH80" s="38"/>
      <c r="RNI80" s="38"/>
      <c r="RNJ80" s="38"/>
      <c r="RNK80" s="38"/>
      <c r="RNL80" s="38"/>
      <c r="RNM80" s="38"/>
      <c r="RNN80" s="38"/>
      <c r="RNO80" s="38"/>
      <c r="RNP80" s="38"/>
      <c r="RNQ80" s="38"/>
      <c r="RNR80" s="38"/>
      <c r="RNS80" s="38"/>
      <c r="RNT80" s="38"/>
      <c r="RNU80" s="38"/>
      <c r="RNV80" s="38"/>
      <c r="RNW80" s="38"/>
      <c r="RNX80" s="38"/>
      <c r="RNY80" s="38"/>
      <c r="RNZ80" s="38"/>
      <c r="ROA80" s="38"/>
      <c r="ROB80" s="38"/>
      <c r="ROC80" s="38"/>
      <c r="ROD80" s="38"/>
      <c r="ROE80" s="38"/>
      <c r="ROF80" s="38"/>
      <c r="ROG80" s="38"/>
      <c r="ROH80" s="38"/>
      <c r="ROI80" s="38"/>
      <c r="ROJ80" s="38"/>
      <c r="ROK80" s="38"/>
      <c r="ROL80" s="38"/>
      <c r="ROM80" s="38"/>
      <c r="RON80" s="38"/>
      <c r="ROO80" s="38"/>
      <c r="ROP80" s="38"/>
      <c r="ROQ80" s="38"/>
      <c r="ROR80" s="38"/>
      <c r="ROS80" s="38"/>
      <c r="ROT80" s="38"/>
      <c r="ROU80" s="38"/>
      <c r="ROV80" s="38"/>
      <c r="ROW80" s="38"/>
      <c r="ROX80" s="38"/>
      <c r="ROY80" s="38"/>
      <c r="ROZ80" s="38"/>
      <c r="RPA80" s="38"/>
      <c r="RPB80" s="38"/>
      <c r="RPC80" s="38"/>
      <c r="RPD80" s="38"/>
      <c r="RPE80" s="38"/>
      <c r="RPF80" s="38"/>
      <c r="RPG80" s="38"/>
      <c r="RPH80" s="38"/>
      <c r="RPI80" s="38"/>
      <c r="RPJ80" s="38"/>
      <c r="RPK80" s="38"/>
      <c r="RPL80" s="38"/>
      <c r="RPM80" s="38"/>
      <c r="RPN80" s="38"/>
      <c r="RPO80" s="38"/>
      <c r="RPP80" s="38"/>
      <c r="RPQ80" s="38"/>
      <c r="RPR80" s="38"/>
      <c r="RPS80" s="38"/>
      <c r="RPT80" s="38"/>
      <c r="RPU80" s="38"/>
      <c r="RPV80" s="38"/>
      <c r="RPW80" s="38"/>
      <c r="RPX80" s="38"/>
      <c r="RPY80" s="38"/>
      <c r="RPZ80" s="38"/>
      <c r="RQA80" s="38"/>
      <c r="RQB80" s="38"/>
      <c r="RQC80" s="38"/>
      <c r="RQD80" s="38"/>
      <c r="RQE80" s="38"/>
      <c r="RQF80" s="38"/>
      <c r="RQG80" s="38"/>
      <c r="RQH80" s="38"/>
      <c r="RQI80" s="38"/>
      <c r="RQJ80" s="38"/>
      <c r="RQK80" s="38"/>
      <c r="RQL80" s="38"/>
      <c r="RQM80" s="38"/>
      <c r="RQN80" s="38"/>
      <c r="RQO80" s="38"/>
      <c r="RQP80" s="38"/>
      <c r="RQQ80" s="38"/>
      <c r="RQR80" s="38"/>
      <c r="RQS80" s="38"/>
      <c r="RQT80" s="38"/>
      <c r="RQU80" s="38"/>
      <c r="RQV80" s="38"/>
      <c r="RQW80" s="38"/>
      <c r="RQX80" s="38"/>
      <c r="RQY80" s="38"/>
      <c r="RQZ80" s="38"/>
      <c r="RRA80" s="38"/>
      <c r="RRB80" s="38"/>
      <c r="RRC80" s="38"/>
      <c r="RRD80" s="38"/>
      <c r="RRE80" s="38"/>
      <c r="RRF80" s="38"/>
      <c r="RRG80" s="38"/>
      <c r="RRH80" s="38"/>
      <c r="RRI80" s="38"/>
      <c r="RRJ80" s="38"/>
      <c r="RRK80" s="38"/>
      <c r="RRL80" s="38"/>
      <c r="RRM80" s="38"/>
      <c r="RRN80" s="38"/>
      <c r="RRO80" s="38"/>
      <c r="RRP80" s="38"/>
      <c r="RRQ80" s="38"/>
      <c r="RRR80" s="38"/>
      <c r="RRS80" s="38"/>
      <c r="RRT80" s="38"/>
      <c r="RRU80" s="38"/>
      <c r="RRV80" s="38"/>
      <c r="RRW80" s="38"/>
      <c r="RRX80" s="38"/>
      <c r="RRY80" s="38"/>
      <c r="RRZ80" s="38"/>
      <c r="RSA80" s="38"/>
      <c r="RSB80" s="38"/>
      <c r="RSC80" s="38"/>
      <c r="RSD80" s="38"/>
      <c r="RSE80" s="38"/>
      <c r="RSF80" s="38"/>
      <c r="RSG80" s="38"/>
      <c r="RSH80" s="38"/>
      <c r="RSI80" s="38"/>
      <c r="RSJ80" s="38"/>
      <c r="RSK80" s="38"/>
      <c r="RSL80" s="38"/>
      <c r="RSM80" s="38"/>
      <c r="RSN80" s="38"/>
      <c r="RSO80" s="38"/>
      <c r="RSP80" s="38"/>
      <c r="RSQ80" s="38"/>
      <c r="RSR80" s="38"/>
      <c r="RSS80" s="38"/>
      <c r="RST80" s="38"/>
      <c r="RSU80" s="38"/>
      <c r="RSV80" s="38"/>
      <c r="RSW80" s="38"/>
      <c r="RSX80" s="38"/>
      <c r="RSY80" s="38"/>
      <c r="RSZ80" s="38"/>
      <c r="RTA80" s="38"/>
      <c r="RTB80" s="38"/>
      <c r="RTC80" s="38"/>
      <c r="RTD80" s="38"/>
      <c r="RTE80" s="38"/>
      <c r="RTF80" s="38"/>
      <c r="RTG80" s="38"/>
      <c r="RTH80" s="38"/>
      <c r="RTI80" s="38"/>
      <c r="RTJ80" s="38"/>
      <c r="RTK80" s="38"/>
      <c r="RTL80" s="38"/>
      <c r="RTM80" s="38"/>
      <c r="RTN80" s="38"/>
      <c r="RTO80" s="38"/>
      <c r="RTP80" s="38"/>
      <c r="RTQ80" s="38"/>
      <c r="RTR80" s="38"/>
      <c r="RTS80" s="38"/>
      <c r="RTT80" s="38"/>
      <c r="RTU80" s="38"/>
      <c r="RTV80" s="38"/>
      <c r="RTW80" s="38"/>
      <c r="RTX80" s="38"/>
      <c r="RTY80" s="38"/>
      <c r="RTZ80" s="38"/>
      <c r="RUA80" s="38"/>
      <c r="RUB80" s="38"/>
      <c r="RUC80" s="38"/>
      <c r="RUD80" s="38"/>
      <c r="RUE80" s="38"/>
      <c r="RUF80" s="38"/>
      <c r="RUG80" s="38"/>
      <c r="RUH80" s="38"/>
      <c r="RUI80" s="38"/>
      <c r="RUJ80" s="38"/>
      <c r="RUK80" s="38"/>
      <c r="RUL80" s="38"/>
      <c r="RUM80" s="38"/>
      <c r="RUN80" s="38"/>
      <c r="RUO80" s="38"/>
      <c r="RUP80" s="38"/>
      <c r="RUQ80" s="38"/>
      <c r="RUR80" s="38"/>
      <c r="RUS80" s="38"/>
      <c r="RUT80" s="38"/>
      <c r="RUU80" s="38"/>
      <c r="RUV80" s="38"/>
      <c r="RUW80" s="38"/>
      <c r="RUX80" s="38"/>
      <c r="RUY80" s="38"/>
      <c r="RUZ80" s="38"/>
      <c r="RVA80" s="38"/>
      <c r="RVB80" s="38"/>
      <c r="RVC80" s="38"/>
      <c r="RVD80" s="38"/>
      <c r="RVE80" s="38"/>
      <c r="RVF80" s="38"/>
      <c r="RVG80" s="38"/>
      <c r="RVH80" s="38"/>
      <c r="RVI80" s="38"/>
      <c r="RVJ80" s="38"/>
      <c r="RVK80" s="38"/>
      <c r="RVL80" s="38"/>
      <c r="RVM80" s="38"/>
      <c r="RVN80" s="38"/>
      <c r="RVO80" s="38"/>
      <c r="RVP80" s="38"/>
      <c r="RVQ80" s="38"/>
      <c r="RVR80" s="38"/>
      <c r="RVS80" s="38"/>
      <c r="RVT80" s="38"/>
      <c r="RVU80" s="38"/>
      <c r="RVV80" s="38"/>
      <c r="RVW80" s="38"/>
      <c r="RVX80" s="38"/>
      <c r="RVY80" s="38"/>
      <c r="RVZ80" s="38"/>
      <c r="RWA80" s="38"/>
      <c r="RWB80" s="38"/>
      <c r="RWC80" s="38"/>
      <c r="RWD80" s="38"/>
      <c r="RWE80" s="38"/>
      <c r="RWF80" s="38"/>
      <c r="RWG80" s="38"/>
      <c r="RWH80" s="38"/>
      <c r="RWI80" s="38"/>
      <c r="RWJ80" s="38"/>
      <c r="RWK80" s="38"/>
      <c r="RWL80" s="38"/>
      <c r="RWM80" s="38"/>
      <c r="RWN80" s="38"/>
      <c r="RWO80" s="38"/>
      <c r="RWP80" s="38"/>
      <c r="RWQ80" s="38"/>
      <c r="RWR80" s="38"/>
      <c r="RWS80" s="38"/>
      <c r="RWT80" s="38"/>
      <c r="RWU80" s="38"/>
      <c r="RWV80" s="38"/>
      <c r="RWW80" s="38"/>
      <c r="RWX80" s="38"/>
      <c r="RWY80" s="38"/>
      <c r="RWZ80" s="38"/>
      <c r="RXA80" s="38"/>
      <c r="RXB80" s="38"/>
      <c r="RXC80" s="38"/>
      <c r="RXD80" s="38"/>
      <c r="RXE80" s="38"/>
      <c r="RXF80" s="38"/>
      <c r="RXG80" s="38"/>
      <c r="RXH80" s="38"/>
      <c r="RXI80" s="38"/>
      <c r="RXJ80" s="38"/>
      <c r="RXK80" s="38"/>
      <c r="RXL80" s="38"/>
      <c r="RXM80" s="38"/>
      <c r="RXN80" s="38"/>
      <c r="RXO80" s="38"/>
      <c r="RXP80" s="38"/>
      <c r="RXQ80" s="38"/>
      <c r="RXR80" s="38"/>
      <c r="RXS80" s="38"/>
      <c r="RXT80" s="38"/>
      <c r="RXU80" s="38"/>
      <c r="RXV80" s="38"/>
      <c r="RXW80" s="38"/>
      <c r="RXX80" s="38"/>
      <c r="RXY80" s="38"/>
      <c r="RXZ80" s="38"/>
      <c r="RYA80" s="38"/>
      <c r="RYB80" s="38"/>
      <c r="RYC80" s="38"/>
      <c r="RYD80" s="38"/>
      <c r="RYE80" s="38"/>
      <c r="RYF80" s="38"/>
      <c r="RYG80" s="38"/>
      <c r="RYH80" s="38"/>
      <c r="RYI80" s="38"/>
      <c r="RYJ80" s="38"/>
      <c r="RYK80" s="38"/>
      <c r="RYL80" s="38"/>
      <c r="RYM80" s="38"/>
      <c r="RYN80" s="38"/>
      <c r="RYO80" s="38"/>
      <c r="RYP80" s="38"/>
      <c r="RYQ80" s="38"/>
      <c r="RYR80" s="38"/>
      <c r="RYS80" s="38"/>
      <c r="RYT80" s="38"/>
      <c r="RYU80" s="38"/>
      <c r="RYV80" s="38"/>
      <c r="RYW80" s="38"/>
      <c r="RYX80" s="38"/>
      <c r="RYY80" s="38"/>
      <c r="RYZ80" s="38"/>
      <c r="RZA80" s="38"/>
      <c r="RZB80" s="38"/>
      <c r="RZC80" s="38"/>
      <c r="RZD80" s="38"/>
      <c r="RZE80" s="38"/>
      <c r="RZF80" s="38"/>
      <c r="RZG80" s="38"/>
      <c r="RZH80" s="38"/>
      <c r="RZI80" s="38"/>
      <c r="RZJ80" s="38"/>
      <c r="RZK80" s="38"/>
      <c r="RZL80" s="38"/>
      <c r="RZM80" s="38"/>
      <c r="RZN80" s="38"/>
      <c r="RZO80" s="38"/>
      <c r="RZP80" s="38"/>
      <c r="RZQ80" s="38"/>
      <c r="RZR80" s="38"/>
      <c r="RZS80" s="38"/>
      <c r="RZT80" s="38"/>
      <c r="RZU80" s="38"/>
      <c r="RZV80" s="38"/>
      <c r="RZW80" s="38"/>
      <c r="RZX80" s="38"/>
      <c r="RZY80" s="38"/>
      <c r="RZZ80" s="38"/>
      <c r="SAA80" s="38"/>
      <c r="SAB80" s="38"/>
      <c r="SAC80" s="38"/>
      <c r="SAD80" s="38"/>
      <c r="SAE80" s="38"/>
      <c r="SAF80" s="38"/>
      <c r="SAG80" s="38"/>
      <c r="SAH80" s="38"/>
      <c r="SAI80" s="38"/>
      <c r="SAJ80" s="38"/>
      <c r="SAK80" s="38"/>
      <c r="SAL80" s="38"/>
      <c r="SAM80" s="38"/>
      <c r="SAN80" s="38"/>
      <c r="SAO80" s="38"/>
      <c r="SAP80" s="38"/>
      <c r="SAQ80" s="38"/>
      <c r="SAR80" s="38"/>
      <c r="SAS80" s="38"/>
      <c r="SAT80" s="38"/>
      <c r="SAU80" s="38"/>
      <c r="SAV80" s="38"/>
      <c r="SAW80" s="38"/>
      <c r="SAX80" s="38"/>
      <c r="SAY80" s="38"/>
      <c r="SAZ80" s="38"/>
      <c r="SBA80" s="38"/>
      <c r="SBB80" s="38"/>
      <c r="SBC80" s="38"/>
      <c r="SBD80" s="38"/>
      <c r="SBE80" s="38"/>
      <c r="SBF80" s="38"/>
      <c r="SBG80" s="38"/>
      <c r="SBH80" s="38"/>
      <c r="SBI80" s="38"/>
      <c r="SBJ80" s="38"/>
      <c r="SBK80" s="38"/>
      <c r="SBL80" s="38"/>
      <c r="SBM80" s="38"/>
      <c r="SBN80" s="38"/>
      <c r="SBO80" s="38"/>
      <c r="SBP80" s="38"/>
      <c r="SBQ80" s="38"/>
      <c r="SBR80" s="38"/>
      <c r="SBS80" s="38"/>
      <c r="SBT80" s="38"/>
      <c r="SBU80" s="38"/>
      <c r="SBV80" s="38"/>
      <c r="SBW80" s="38"/>
      <c r="SBX80" s="38"/>
      <c r="SBY80" s="38"/>
      <c r="SBZ80" s="38"/>
      <c r="SCA80" s="38"/>
      <c r="SCB80" s="38"/>
      <c r="SCC80" s="38"/>
      <c r="SCD80" s="38"/>
      <c r="SCE80" s="38"/>
      <c r="SCF80" s="38"/>
      <c r="SCG80" s="38"/>
      <c r="SCH80" s="38"/>
      <c r="SCI80" s="38"/>
      <c r="SCJ80" s="38"/>
      <c r="SCK80" s="38"/>
      <c r="SCL80" s="38"/>
      <c r="SCM80" s="38"/>
      <c r="SCN80" s="38"/>
      <c r="SCO80" s="38"/>
      <c r="SCP80" s="38"/>
      <c r="SCQ80" s="38"/>
      <c r="SCR80" s="38"/>
      <c r="SCS80" s="38"/>
      <c r="SCT80" s="38"/>
      <c r="SCU80" s="38"/>
      <c r="SCV80" s="38"/>
      <c r="SCW80" s="38"/>
      <c r="SCX80" s="38"/>
      <c r="SCY80" s="38"/>
      <c r="SCZ80" s="38"/>
      <c r="SDA80" s="38"/>
      <c r="SDB80" s="38"/>
      <c r="SDC80" s="38"/>
      <c r="SDD80" s="38"/>
      <c r="SDE80" s="38"/>
      <c r="SDF80" s="38"/>
      <c r="SDG80" s="38"/>
      <c r="SDH80" s="38"/>
      <c r="SDI80" s="38"/>
      <c r="SDJ80" s="38"/>
      <c r="SDK80" s="38"/>
      <c r="SDL80" s="38"/>
      <c r="SDM80" s="38"/>
      <c r="SDN80" s="38"/>
      <c r="SDO80" s="38"/>
      <c r="SDP80" s="38"/>
      <c r="SDQ80" s="38"/>
      <c r="SDR80" s="38"/>
      <c r="SDS80" s="38"/>
      <c r="SDT80" s="38"/>
      <c r="SDU80" s="38"/>
      <c r="SDV80" s="38"/>
      <c r="SDW80" s="38"/>
      <c r="SDX80" s="38"/>
      <c r="SDY80" s="38"/>
      <c r="SDZ80" s="38"/>
      <c r="SEA80" s="38"/>
      <c r="SEB80" s="38"/>
      <c r="SEC80" s="38"/>
      <c r="SED80" s="38"/>
      <c r="SEE80" s="38"/>
      <c r="SEF80" s="38"/>
      <c r="SEG80" s="38"/>
      <c r="SEH80" s="38"/>
      <c r="SEI80" s="38"/>
      <c r="SEJ80" s="38"/>
      <c r="SEK80" s="38"/>
      <c r="SEL80" s="38"/>
      <c r="SEM80" s="38"/>
      <c r="SEN80" s="38"/>
      <c r="SEO80" s="38"/>
      <c r="SEP80" s="38"/>
      <c r="SEQ80" s="38"/>
      <c r="SER80" s="38"/>
      <c r="SES80" s="38"/>
      <c r="SET80" s="38"/>
      <c r="SEU80" s="38"/>
      <c r="SEV80" s="38"/>
      <c r="SEW80" s="38"/>
      <c r="SEX80" s="38"/>
      <c r="SEY80" s="38"/>
      <c r="SEZ80" s="38"/>
      <c r="SFA80" s="38"/>
      <c r="SFB80" s="38"/>
      <c r="SFC80" s="38"/>
      <c r="SFD80" s="38"/>
      <c r="SFE80" s="38"/>
      <c r="SFF80" s="38"/>
      <c r="SFG80" s="38"/>
      <c r="SFH80" s="38"/>
      <c r="SFI80" s="38"/>
      <c r="SFJ80" s="38"/>
      <c r="SFK80" s="38"/>
      <c r="SFL80" s="38"/>
      <c r="SFM80" s="38"/>
      <c r="SFN80" s="38"/>
      <c r="SFO80" s="38"/>
      <c r="SFP80" s="38"/>
      <c r="SFQ80" s="38"/>
      <c r="SFR80" s="38"/>
      <c r="SFS80" s="38"/>
      <c r="SFT80" s="38"/>
      <c r="SFU80" s="38"/>
      <c r="SFV80" s="38"/>
      <c r="SFW80" s="38"/>
      <c r="SFX80" s="38"/>
      <c r="SFY80" s="38"/>
      <c r="SFZ80" s="38"/>
      <c r="SGA80" s="38"/>
      <c r="SGB80" s="38"/>
      <c r="SGC80" s="38"/>
      <c r="SGD80" s="38"/>
      <c r="SGE80" s="38"/>
      <c r="SGF80" s="38"/>
      <c r="SGG80" s="38"/>
      <c r="SGH80" s="38"/>
      <c r="SGI80" s="38"/>
      <c r="SGJ80" s="38"/>
      <c r="SGK80" s="38"/>
      <c r="SGL80" s="38"/>
      <c r="SGM80" s="38"/>
      <c r="SGN80" s="38"/>
      <c r="SGO80" s="38"/>
      <c r="SGP80" s="38"/>
      <c r="SGQ80" s="38"/>
      <c r="SGR80" s="38"/>
      <c r="SGS80" s="38"/>
      <c r="SGT80" s="38"/>
      <c r="SGU80" s="38"/>
      <c r="SGV80" s="38"/>
      <c r="SGW80" s="38"/>
      <c r="SGX80" s="38"/>
      <c r="SGY80" s="38"/>
      <c r="SGZ80" s="38"/>
      <c r="SHA80" s="38"/>
      <c r="SHB80" s="38"/>
      <c r="SHC80" s="38"/>
      <c r="SHD80" s="38"/>
      <c r="SHE80" s="38"/>
      <c r="SHF80" s="38"/>
      <c r="SHG80" s="38"/>
      <c r="SHH80" s="38"/>
      <c r="SHI80" s="38"/>
      <c r="SHJ80" s="38"/>
      <c r="SHK80" s="38"/>
      <c r="SHL80" s="38"/>
      <c r="SHM80" s="38"/>
      <c r="SHN80" s="38"/>
      <c r="SHO80" s="38"/>
      <c r="SHP80" s="38"/>
      <c r="SHQ80" s="38"/>
      <c r="SHR80" s="38"/>
      <c r="SHS80" s="38"/>
      <c r="SHT80" s="38"/>
      <c r="SHU80" s="38"/>
      <c r="SHV80" s="38"/>
      <c r="SHW80" s="38"/>
      <c r="SHX80" s="38"/>
      <c r="SHY80" s="38"/>
      <c r="SHZ80" s="38"/>
      <c r="SIA80" s="38"/>
      <c r="SIB80" s="38"/>
      <c r="SIC80" s="38"/>
      <c r="SID80" s="38"/>
      <c r="SIE80" s="38"/>
      <c r="SIF80" s="38"/>
      <c r="SIG80" s="38"/>
      <c r="SIH80" s="38"/>
      <c r="SII80" s="38"/>
      <c r="SIJ80" s="38"/>
      <c r="SIK80" s="38"/>
      <c r="SIL80" s="38"/>
      <c r="SIM80" s="38"/>
      <c r="SIN80" s="38"/>
      <c r="SIO80" s="38"/>
      <c r="SIP80" s="38"/>
      <c r="SIQ80" s="38"/>
      <c r="SIR80" s="38"/>
      <c r="SIS80" s="38"/>
      <c r="SIT80" s="38"/>
      <c r="SIU80" s="38"/>
      <c r="SIV80" s="38"/>
      <c r="SIW80" s="38"/>
      <c r="SIX80" s="38"/>
      <c r="SIY80" s="38"/>
      <c r="SIZ80" s="38"/>
      <c r="SJA80" s="38"/>
      <c r="SJB80" s="38"/>
      <c r="SJC80" s="38"/>
      <c r="SJD80" s="38"/>
      <c r="SJE80" s="38"/>
      <c r="SJF80" s="38"/>
      <c r="SJG80" s="38"/>
      <c r="SJH80" s="38"/>
      <c r="SJI80" s="38"/>
      <c r="SJJ80" s="38"/>
      <c r="SJK80" s="38"/>
      <c r="SJL80" s="38"/>
      <c r="SJM80" s="38"/>
      <c r="SJN80" s="38"/>
      <c r="SJO80" s="38"/>
      <c r="SJP80" s="38"/>
      <c r="SJQ80" s="38"/>
      <c r="SJR80" s="38"/>
      <c r="SJS80" s="38"/>
      <c r="SJT80" s="38"/>
      <c r="SJU80" s="38"/>
      <c r="SJV80" s="38"/>
      <c r="SJW80" s="38"/>
      <c r="SJX80" s="38"/>
      <c r="SJY80" s="38"/>
      <c r="SJZ80" s="38"/>
      <c r="SKA80" s="38"/>
      <c r="SKB80" s="38"/>
      <c r="SKC80" s="38"/>
      <c r="SKD80" s="38"/>
      <c r="SKE80" s="38"/>
      <c r="SKF80" s="38"/>
      <c r="SKG80" s="38"/>
      <c r="SKH80" s="38"/>
      <c r="SKI80" s="38"/>
      <c r="SKJ80" s="38"/>
      <c r="SKK80" s="38"/>
      <c r="SKL80" s="38"/>
      <c r="SKM80" s="38"/>
      <c r="SKN80" s="38"/>
      <c r="SKO80" s="38"/>
      <c r="SKP80" s="38"/>
      <c r="SKQ80" s="38"/>
      <c r="SKR80" s="38"/>
      <c r="SKS80" s="38"/>
      <c r="SKT80" s="38"/>
      <c r="SKU80" s="38"/>
      <c r="SKV80" s="38"/>
      <c r="SKW80" s="38"/>
      <c r="SKX80" s="38"/>
      <c r="SKY80" s="38"/>
      <c r="SKZ80" s="38"/>
      <c r="SLA80" s="38"/>
      <c r="SLB80" s="38"/>
      <c r="SLC80" s="38"/>
      <c r="SLD80" s="38"/>
      <c r="SLE80" s="38"/>
      <c r="SLF80" s="38"/>
      <c r="SLG80" s="38"/>
      <c r="SLH80" s="38"/>
      <c r="SLI80" s="38"/>
      <c r="SLJ80" s="38"/>
      <c r="SLK80" s="38"/>
      <c r="SLL80" s="38"/>
      <c r="SLM80" s="38"/>
      <c r="SLN80" s="38"/>
      <c r="SLO80" s="38"/>
      <c r="SLP80" s="38"/>
      <c r="SLQ80" s="38"/>
      <c r="SLR80" s="38"/>
      <c r="SLS80" s="38"/>
      <c r="SLT80" s="38"/>
      <c r="SLU80" s="38"/>
      <c r="SLV80" s="38"/>
      <c r="SLW80" s="38"/>
      <c r="SLX80" s="38"/>
      <c r="SLY80" s="38"/>
      <c r="SLZ80" s="38"/>
      <c r="SMA80" s="38"/>
      <c r="SMB80" s="38"/>
      <c r="SMC80" s="38"/>
      <c r="SMD80" s="38"/>
      <c r="SME80" s="38"/>
      <c r="SMF80" s="38"/>
      <c r="SMG80" s="38"/>
      <c r="SMH80" s="38"/>
      <c r="SMI80" s="38"/>
      <c r="SMJ80" s="38"/>
      <c r="SMK80" s="38"/>
      <c r="SML80" s="38"/>
      <c r="SMM80" s="38"/>
      <c r="SMN80" s="38"/>
      <c r="SMO80" s="38"/>
      <c r="SMP80" s="38"/>
      <c r="SMQ80" s="38"/>
      <c r="SMR80" s="38"/>
      <c r="SMS80" s="38"/>
      <c r="SMT80" s="38"/>
      <c r="SMU80" s="38"/>
      <c r="SMV80" s="38"/>
      <c r="SMW80" s="38"/>
      <c r="SMX80" s="38"/>
      <c r="SMY80" s="38"/>
      <c r="SMZ80" s="38"/>
      <c r="SNA80" s="38"/>
      <c r="SNB80" s="38"/>
      <c r="SNC80" s="38"/>
      <c r="SND80" s="38"/>
      <c r="SNE80" s="38"/>
      <c r="SNF80" s="38"/>
      <c r="SNG80" s="38"/>
      <c r="SNH80" s="38"/>
      <c r="SNI80" s="38"/>
      <c r="SNJ80" s="38"/>
      <c r="SNK80" s="38"/>
      <c r="SNL80" s="38"/>
      <c r="SNM80" s="38"/>
      <c r="SNN80" s="38"/>
      <c r="SNO80" s="38"/>
      <c r="SNP80" s="38"/>
      <c r="SNQ80" s="38"/>
      <c r="SNR80" s="38"/>
      <c r="SNS80" s="38"/>
      <c r="SNT80" s="38"/>
      <c r="SNU80" s="38"/>
      <c r="SNV80" s="38"/>
      <c r="SNW80" s="38"/>
      <c r="SNX80" s="38"/>
      <c r="SNY80" s="38"/>
      <c r="SNZ80" s="38"/>
      <c r="SOA80" s="38"/>
      <c r="SOB80" s="38"/>
      <c r="SOC80" s="38"/>
      <c r="SOD80" s="38"/>
      <c r="SOE80" s="38"/>
      <c r="SOF80" s="38"/>
      <c r="SOG80" s="38"/>
      <c r="SOH80" s="38"/>
      <c r="SOI80" s="38"/>
      <c r="SOJ80" s="38"/>
      <c r="SOK80" s="38"/>
      <c r="SOL80" s="38"/>
      <c r="SOM80" s="38"/>
      <c r="SON80" s="38"/>
      <c r="SOO80" s="38"/>
      <c r="SOP80" s="38"/>
      <c r="SOQ80" s="38"/>
      <c r="SOR80" s="38"/>
      <c r="SOS80" s="38"/>
      <c r="SOT80" s="38"/>
      <c r="SOU80" s="38"/>
      <c r="SOV80" s="38"/>
      <c r="SOW80" s="38"/>
      <c r="SOX80" s="38"/>
      <c r="SOY80" s="38"/>
      <c r="SOZ80" s="38"/>
      <c r="SPA80" s="38"/>
      <c r="SPB80" s="38"/>
      <c r="SPC80" s="38"/>
      <c r="SPD80" s="38"/>
      <c r="SPE80" s="38"/>
      <c r="SPF80" s="38"/>
      <c r="SPG80" s="38"/>
      <c r="SPH80" s="38"/>
      <c r="SPI80" s="38"/>
      <c r="SPJ80" s="38"/>
      <c r="SPK80" s="38"/>
      <c r="SPL80" s="38"/>
      <c r="SPM80" s="38"/>
      <c r="SPN80" s="38"/>
      <c r="SPO80" s="38"/>
      <c r="SPP80" s="38"/>
      <c r="SPQ80" s="38"/>
      <c r="SPR80" s="38"/>
      <c r="SPS80" s="38"/>
      <c r="SPT80" s="38"/>
      <c r="SPU80" s="38"/>
      <c r="SPV80" s="38"/>
      <c r="SPW80" s="38"/>
      <c r="SPX80" s="38"/>
      <c r="SPY80" s="38"/>
      <c r="SPZ80" s="38"/>
      <c r="SQA80" s="38"/>
      <c r="SQB80" s="38"/>
      <c r="SQC80" s="38"/>
      <c r="SQD80" s="38"/>
      <c r="SQE80" s="38"/>
      <c r="SQF80" s="38"/>
      <c r="SQG80" s="38"/>
      <c r="SQH80" s="38"/>
      <c r="SQI80" s="38"/>
      <c r="SQJ80" s="38"/>
      <c r="SQK80" s="38"/>
      <c r="SQL80" s="38"/>
      <c r="SQM80" s="38"/>
      <c r="SQN80" s="38"/>
      <c r="SQO80" s="38"/>
      <c r="SQP80" s="38"/>
      <c r="SQQ80" s="38"/>
      <c r="SQR80" s="38"/>
      <c r="SQS80" s="38"/>
      <c r="SQT80" s="38"/>
      <c r="SQU80" s="38"/>
      <c r="SQV80" s="38"/>
      <c r="SQW80" s="38"/>
      <c r="SQX80" s="38"/>
      <c r="SQY80" s="38"/>
      <c r="SQZ80" s="38"/>
      <c r="SRA80" s="38"/>
      <c r="SRB80" s="38"/>
      <c r="SRC80" s="38"/>
      <c r="SRD80" s="38"/>
      <c r="SRE80" s="38"/>
      <c r="SRF80" s="38"/>
      <c r="SRG80" s="38"/>
      <c r="SRH80" s="38"/>
      <c r="SRI80" s="38"/>
      <c r="SRJ80" s="38"/>
      <c r="SRK80" s="38"/>
      <c r="SRL80" s="38"/>
      <c r="SRM80" s="38"/>
      <c r="SRN80" s="38"/>
      <c r="SRO80" s="38"/>
      <c r="SRP80" s="38"/>
      <c r="SRQ80" s="38"/>
      <c r="SRR80" s="38"/>
      <c r="SRS80" s="38"/>
      <c r="SRT80" s="38"/>
      <c r="SRU80" s="38"/>
      <c r="SRV80" s="38"/>
      <c r="SRW80" s="38"/>
      <c r="SRX80" s="38"/>
      <c r="SRY80" s="38"/>
      <c r="SRZ80" s="38"/>
      <c r="SSA80" s="38"/>
      <c r="SSB80" s="38"/>
      <c r="SSC80" s="38"/>
      <c r="SSD80" s="38"/>
      <c r="SSE80" s="38"/>
      <c r="SSF80" s="38"/>
      <c r="SSG80" s="38"/>
      <c r="SSH80" s="38"/>
      <c r="SSI80" s="38"/>
      <c r="SSJ80" s="38"/>
      <c r="SSK80" s="38"/>
      <c r="SSL80" s="38"/>
      <c r="SSM80" s="38"/>
      <c r="SSN80" s="38"/>
      <c r="SSO80" s="38"/>
      <c r="SSP80" s="38"/>
      <c r="SSQ80" s="38"/>
      <c r="SSR80" s="38"/>
      <c r="SSS80" s="38"/>
      <c r="SST80" s="38"/>
      <c r="SSU80" s="38"/>
      <c r="SSV80" s="38"/>
      <c r="SSW80" s="38"/>
      <c r="SSX80" s="38"/>
      <c r="SSY80" s="38"/>
      <c r="SSZ80" s="38"/>
      <c r="STA80" s="38"/>
      <c r="STB80" s="38"/>
      <c r="STC80" s="38"/>
      <c r="STD80" s="38"/>
      <c r="STE80" s="38"/>
      <c r="STF80" s="38"/>
      <c r="STG80" s="38"/>
      <c r="STH80" s="38"/>
      <c r="STI80" s="38"/>
      <c r="STJ80" s="38"/>
      <c r="STK80" s="38"/>
      <c r="STL80" s="38"/>
      <c r="STM80" s="38"/>
      <c r="STN80" s="38"/>
      <c r="STO80" s="38"/>
      <c r="STP80" s="38"/>
      <c r="STQ80" s="38"/>
      <c r="STR80" s="38"/>
      <c r="STS80" s="38"/>
      <c r="STT80" s="38"/>
      <c r="STU80" s="38"/>
      <c r="STV80" s="38"/>
      <c r="STW80" s="38"/>
      <c r="STX80" s="38"/>
      <c r="STY80" s="38"/>
      <c r="STZ80" s="38"/>
      <c r="SUA80" s="38"/>
      <c r="SUB80" s="38"/>
      <c r="SUC80" s="38"/>
      <c r="SUD80" s="38"/>
      <c r="SUE80" s="38"/>
      <c r="SUF80" s="38"/>
      <c r="SUG80" s="38"/>
      <c r="SUH80" s="38"/>
      <c r="SUI80" s="38"/>
      <c r="SUJ80" s="38"/>
      <c r="SUK80" s="38"/>
      <c r="SUL80" s="38"/>
      <c r="SUM80" s="38"/>
      <c r="SUN80" s="38"/>
      <c r="SUO80" s="38"/>
      <c r="SUP80" s="38"/>
      <c r="SUQ80" s="38"/>
      <c r="SUR80" s="38"/>
      <c r="SUS80" s="38"/>
      <c r="SUT80" s="38"/>
      <c r="SUU80" s="38"/>
      <c r="SUV80" s="38"/>
      <c r="SUW80" s="38"/>
      <c r="SUX80" s="38"/>
      <c r="SUY80" s="38"/>
      <c r="SUZ80" s="38"/>
      <c r="SVA80" s="38"/>
      <c r="SVB80" s="38"/>
      <c r="SVC80" s="38"/>
      <c r="SVD80" s="38"/>
      <c r="SVE80" s="38"/>
      <c r="SVF80" s="38"/>
      <c r="SVG80" s="38"/>
      <c r="SVH80" s="38"/>
      <c r="SVI80" s="38"/>
      <c r="SVJ80" s="38"/>
      <c r="SVK80" s="38"/>
      <c r="SVL80" s="38"/>
      <c r="SVM80" s="38"/>
      <c r="SVN80" s="38"/>
      <c r="SVO80" s="38"/>
      <c r="SVP80" s="38"/>
      <c r="SVQ80" s="38"/>
      <c r="SVR80" s="38"/>
      <c r="SVS80" s="38"/>
      <c r="SVT80" s="38"/>
      <c r="SVU80" s="38"/>
      <c r="SVV80" s="38"/>
      <c r="SVW80" s="38"/>
      <c r="SVX80" s="38"/>
      <c r="SVY80" s="38"/>
      <c r="SVZ80" s="38"/>
      <c r="SWA80" s="38"/>
      <c r="SWB80" s="38"/>
      <c r="SWC80" s="38"/>
      <c r="SWD80" s="38"/>
      <c r="SWE80" s="38"/>
      <c r="SWF80" s="38"/>
      <c r="SWG80" s="38"/>
      <c r="SWH80" s="38"/>
      <c r="SWI80" s="38"/>
      <c r="SWJ80" s="38"/>
      <c r="SWK80" s="38"/>
      <c r="SWL80" s="38"/>
      <c r="SWM80" s="38"/>
      <c r="SWN80" s="38"/>
      <c r="SWO80" s="38"/>
      <c r="SWP80" s="38"/>
      <c r="SWQ80" s="38"/>
      <c r="SWR80" s="38"/>
      <c r="SWS80" s="38"/>
      <c r="SWT80" s="38"/>
      <c r="SWU80" s="38"/>
      <c r="SWV80" s="38"/>
      <c r="SWW80" s="38"/>
      <c r="SWX80" s="38"/>
      <c r="SWY80" s="38"/>
      <c r="SWZ80" s="38"/>
      <c r="SXA80" s="38"/>
      <c r="SXB80" s="38"/>
      <c r="SXC80" s="38"/>
      <c r="SXD80" s="38"/>
      <c r="SXE80" s="38"/>
      <c r="SXF80" s="38"/>
      <c r="SXG80" s="38"/>
      <c r="SXH80" s="38"/>
      <c r="SXI80" s="38"/>
      <c r="SXJ80" s="38"/>
      <c r="SXK80" s="38"/>
      <c r="SXL80" s="38"/>
      <c r="SXM80" s="38"/>
      <c r="SXN80" s="38"/>
      <c r="SXO80" s="38"/>
      <c r="SXP80" s="38"/>
      <c r="SXQ80" s="38"/>
      <c r="SXR80" s="38"/>
      <c r="SXS80" s="38"/>
      <c r="SXT80" s="38"/>
      <c r="SXU80" s="38"/>
      <c r="SXV80" s="38"/>
      <c r="SXW80" s="38"/>
      <c r="SXX80" s="38"/>
      <c r="SXY80" s="38"/>
      <c r="SXZ80" s="38"/>
      <c r="SYA80" s="38"/>
      <c r="SYB80" s="38"/>
      <c r="SYC80" s="38"/>
      <c r="SYD80" s="38"/>
      <c r="SYE80" s="38"/>
      <c r="SYF80" s="38"/>
      <c r="SYG80" s="38"/>
      <c r="SYH80" s="38"/>
      <c r="SYI80" s="38"/>
      <c r="SYJ80" s="38"/>
      <c r="SYK80" s="38"/>
      <c r="SYL80" s="38"/>
      <c r="SYM80" s="38"/>
      <c r="SYN80" s="38"/>
      <c r="SYO80" s="38"/>
      <c r="SYP80" s="38"/>
      <c r="SYQ80" s="38"/>
      <c r="SYR80" s="38"/>
      <c r="SYS80" s="38"/>
      <c r="SYT80" s="38"/>
      <c r="SYU80" s="38"/>
      <c r="SYV80" s="38"/>
      <c r="SYW80" s="38"/>
      <c r="SYX80" s="38"/>
      <c r="SYY80" s="38"/>
      <c r="SYZ80" s="38"/>
      <c r="SZA80" s="38"/>
      <c r="SZB80" s="38"/>
      <c r="SZC80" s="38"/>
      <c r="SZD80" s="38"/>
      <c r="SZE80" s="38"/>
      <c r="SZF80" s="38"/>
      <c r="SZG80" s="38"/>
      <c r="SZH80" s="38"/>
      <c r="SZI80" s="38"/>
      <c r="SZJ80" s="38"/>
      <c r="SZK80" s="38"/>
      <c r="SZL80" s="38"/>
      <c r="SZM80" s="38"/>
      <c r="SZN80" s="38"/>
      <c r="SZO80" s="38"/>
      <c r="SZP80" s="38"/>
      <c r="SZQ80" s="38"/>
      <c r="SZR80" s="38"/>
      <c r="SZS80" s="38"/>
      <c r="SZT80" s="38"/>
      <c r="SZU80" s="38"/>
      <c r="SZV80" s="38"/>
      <c r="SZW80" s="38"/>
      <c r="SZX80" s="38"/>
      <c r="SZY80" s="38"/>
      <c r="SZZ80" s="38"/>
      <c r="TAA80" s="38"/>
      <c r="TAB80" s="38"/>
      <c r="TAC80" s="38"/>
      <c r="TAD80" s="38"/>
      <c r="TAE80" s="38"/>
      <c r="TAF80" s="38"/>
      <c r="TAG80" s="38"/>
      <c r="TAH80" s="38"/>
      <c r="TAI80" s="38"/>
      <c r="TAJ80" s="38"/>
      <c r="TAK80" s="38"/>
      <c r="TAL80" s="38"/>
      <c r="TAM80" s="38"/>
      <c r="TAN80" s="38"/>
      <c r="TAO80" s="38"/>
      <c r="TAP80" s="38"/>
      <c r="TAQ80" s="38"/>
      <c r="TAR80" s="38"/>
      <c r="TAS80" s="38"/>
      <c r="TAT80" s="38"/>
      <c r="TAU80" s="38"/>
      <c r="TAV80" s="38"/>
      <c r="TAW80" s="38"/>
      <c r="TAX80" s="38"/>
      <c r="TAY80" s="38"/>
      <c r="TAZ80" s="38"/>
      <c r="TBA80" s="38"/>
      <c r="TBB80" s="38"/>
      <c r="TBC80" s="38"/>
      <c r="TBD80" s="38"/>
      <c r="TBE80" s="38"/>
      <c r="TBF80" s="38"/>
      <c r="TBG80" s="38"/>
      <c r="TBH80" s="38"/>
      <c r="TBI80" s="38"/>
      <c r="TBJ80" s="38"/>
      <c r="TBK80" s="38"/>
      <c r="TBL80" s="38"/>
      <c r="TBM80" s="38"/>
      <c r="TBN80" s="38"/>
      <c r="TBO80" s="38"/>
      <c r="TBP80" s="38"/>
      <c r="TBQ80" s="38"/>
      <c r="TBR80" s="38"/>
      <c r="TBS80" s="38"/>
      <c r="TBT80" s="38"/>
      <c r="TBU80" s="38"/>
      <c r="TBV80" s="38"/>
      <c r="TBW80" s="38"/>
      <c r="TBX80" s="38"/>
      <c r="TBY80" s="38"/>
      <c r="TBZ80" s="38"/>
      <c r="TCA80" s="38"/>
      <c r="TCB80" s="38"/>
      <c r="TCC80" s="38"/>
      <c r="TCD80" s="38"/>
      <c r="TCE80" s="38"/>
      <c r="TCF80" s="38"/>
      <c r="TCG80" s="38"/>
      <c r="TCH80" s="38"/>
      <c r="TCI80" s="38"/>
      <c r="TCJ80" s="38"/>
      <c r="TCK80" s="38"/>
      <c r="TCL80" s="38"/>
      <c r="TCM80" s="38"/>
      <c r="TCN80" s="38"/>
      <c r="TCO80" s="38"/>
      <c r="TCP80" s="38"/>
      <c r="TCQ80" s="38"/>
      <c r="TCR80" s="38"/>
      <c r="TCS80" s="38"/>
      <c r="TCT80" s="38"/>
      <c r="TCU80" s="38"/>
      <c r="TCV80" s="38"/>
      <c r="TCW80" s="38"/>
      <c r="TCX80" s="38"/>
      <c r="TCY80" s="38"/>
      <c r="TCZ80" s="38"/>
      <c r="TDA80" s="38"/>
      <c r="TDB80" s="38"/>
      <c r="TDC80" s="38"/>
      <c r="TDD80" s="38"/>
      <c r="TDE80" s="38"/>
      <c r="TDF80" s="38"/>
      <c r="TDG80" s="38"/>
      <c r="TDH80" s="38"/>
      <c r="TDI80" s="38"/>
      <c r="TDJ80" s="38"/>
      <c r="TDK80" s="38"/>
      <c r="TDL80" s="38"/>
      <c r="TDM80" s="38"/>
      <c r="TDN80" s="38"/>
      <c r="TDO80" s="38"/>
      <c r="TDP80" s="38"/>
      <c r="TDQ80" s="38"/>
      <c r="TDR80" s="38"/>
      <c r="TDS80" s="38"/>
      <c r="TDT80" s="38"/>
      <c r="TDU80" s="38"/>
      <c r="TDV80" s="38"/>
      <c r="TDW80" s="38"/>
      <c r="TDX80" s="38"/>
      <c r="TDY80" s="38"/>
      <c r="TDZ80" s="38"/>
      <c r="TEA80" s="38"/>
      <c r="TEB80" s="38"/>
      <c r="TEC80" s="38"/>
      <c r="TED80" s="38"/>
      <c r="TEE80" s="38"/>
      <c r="TEF80" s="38"/>
      <c r="TEG80" s="38"/>
      <c r="TEH80" s="38"/>
      <c r="TEI80" s="38"/>
      <c r="TEJ80" s="38"/>
      <c r="TEK80" s="38"/>
      <c r="TEL80" s="38"/>
      <c r="TEM80" s="38"/>
      <c r="TEN80" s="38"/>
      <c r="TEO80" s="38"/>
      <c r="TEP80" s="38"/>
      <c r="TEQ80" s="38"/>
      <c r="TER80" s="38"/>
      <c r="TES80" s="38"/>
      <c r="TET80" s="38"/>
      <c r="TEU80" s="38"/>
      <c r="TEV80" s="38"/>
      <c r="TEW80" s="38"/>
      <c r="TEX80" s="38"/>
      <c r="TEY80" s="38"/>
      <c r="TEZ80" s="38"/>
      <c r="TFA80" s="38"/>
      <c r="TFB80" s="38"/>
      <c r="TFC80" s="38"/>
      <c r="TFD80" s="38"/>
      <c r="TFE80" s="38"/>
      <c r="TFF80" s="38"/>
      <c r="TFG80" s="38"/>
      <c r="TFH80" s="38"/>
      <c r="TFI80" s="38"/>
      <c r="TFJ80" s="38"/>
      <c r="TFK80" s="38"/>
      <c r="TFL80" s="38"/>
      <c r="TFM80" s="38"/>
      <c r="TFN80" s="38"/>
      <c r="TFO80" s="38"/>
      <c r="TFP80" s="38"/>
      <c r="TFQ80" s="38"/>
      <c r="TFR80" s="38"/>
      <c r="TFS80" s="38"/>
      <c r="TFT80" s="38"/>
      <c r="TFU80" s="38"/>
      <c r="TFV80" s="38"/>
      <c r="TFW80" s="38"/>
      <c r="TFX80" s="38"/>
      <c r="TFY80" s="38"/>
      <c r="TFZ80" s="38"/>
      <c r="TGA80" s="38"/>
      <c r="TGB80" s="38"/>
      <c r="TGC80" s="38"/>
      <c r="TGD80" s="38"/>
      <c r="TGE80" s="38"/>
      <c r="TGF80" s="38"/>
      <c r="TGG80" s="38"/>
      <c r="TGH80" s="38"/>
      <c r="TGI80" s="38"/>
      <c r="TGJ80" s="38"/>
      <c r="TGK80" s="38"/>
      <c r="TGL80" s="38"/>
      <c r="TGM80" s="38"/>
      <c r="TGN80" s="38"/>
      <c r="TGO80" s="38"/>
      <c r="TGP80" s="38"/>
      <c r="TGQ80" s="38"/>
      <c r="TGR80" s="38"/>
      <c r="TGS80" s="38"/>
      <c r="TGT80" s="38"/>
      <c r="TGU80" s="38"/>
      <c r="TGV80" s="38"/>
      <c r="TGW80" s="38"/>
      <c r="TGX80" s="38"/>
      <c r="TGY80" s="38"/>
      <c r="TGZ80" s="38"/>
      <c r="THA80" s="38"/>
      <c r="THB80" s="38"/>
      <c r="THC80" s="38"/>
      <c r="THD80" s="38"/>
      <c r="THE80" s="38"/>
      <c r="THF80" s="38"/>
      <c r="THG80" s="38"/>
      <c r="THH80" s="38"/>
      <c r="THI80" s="38"/>
      <c r="THJ80" s="38"/>
      <c r="THK80" s="38"/>
      <c r="THL80" s="38"/>
      <c r="THM80" s="38"/>
      <c r="THN80" s="38"/>
      <c r="THO80" s="38"/>
      <c r="THP80" s="38"/>
      <c r="THQ80" s="38"/>
      <c r="THR80" s="38"/>
      <c r="THS80" s="38"/>
      <c r="THT80" s="38"/>
      <c r="THU80" s="38"/>
      <c r="THV80" s="38"/>
      <c r="THW80" s="38"/>
      <c r="THX80" s="38"/>
      <c r="THY80" s="38"/>
      <c r="THZ80" s="38"/>
      <c r="TIA80" s="38"/>
      <c r="TIB80" s="38"/>
      <c r="TIC80" s="38"/>
      <c r="TID80" s="38"/>
      <c r="TIE80" s="38"/>
      <c r="TIF80" s="38"/>
      <c r="TIG80" s="38"/>
      <c r="TIH80" s="38"/>
      <c r="TII80" s="38"/>
      <c r="TIJ80" s="38"/>
      <c r="TIK80" s="38"/>
      <c r="TIL80" s="38"/>
      <c r="TIM80" s="38"/>
      <c r="TIN80" s="38"/>
      <c r="TIO80" s="38"/>
      <c r="TIP80" s="38"/>
      <c r="TIQ80" s="38"/>
      <c r="TIR80" s="38"/>
      <c r="TIS80" s="38"/>
      <c r="TIT80" s="38"/>
      <c r="TIU80" s="38"/>
      <c r="TIV80" s="38"/>
      <c r="TIW80" s="38"/>
      <c r="TIX80" s="38"/>
      <c r="TIY80" s="38"/>
      <c r="TIZ80" s="38"/>
      <c r="TJA80" s="38"/>
      <c r="TJB80" s="38"/>
      <c r="TJC80" s="38"/>
      <c r="TJD80" s="38"/>
      <c r="TJE80" s="38"/>
      <c r="TJF80" s="38"/>
      <c r="TJG80" s="38"/>
      <c r="TJH80" s="38"/>
      <c r="TJI80" s="38"/>
      <c r="TJJ80" s="38"/>
      <c r="TJK80" s="38"/>
      <c r="TJL80" s="38"/>
      <c r="TJM80" s="38"/>
      <c r="TJN80" s="38"/>
      <c r="TJO80" s="38"/>
      <c r="TJP80" s="38"/>
      <c r="TJQ80" s="38"/>
      <c r="TJR80" s="38"/>
      <c r="TJS80" s="38"/>
      <c r="TJT80" s="38"/>
      <c r="TJU80" s="38"/>
      <c r="TJV80" s="38"/>
      <c r="TJW80" s="38"/>
      <c r="TJX80" s="38"/>
      <c r="TJY80" s="38"/>
      <c r="TJZ80" s="38"/>
      <c r="TKA80" s="38"/>
      <c r="TKB80" s="38"/>
      <c r="TKC80" s="38"/>
      <c r="TKD80" s="38"/>
      <c r="TKE80" s="38"/>
      <c r="TKF80" s="38"/>
      <c r="TKG80" s="38"/>
      <c r="TKH80" s="38"/>
      <c r="TKI80" s="38"/>
      <c r="TKJ80" s="38"/>
      <c r="TKK80" s="38"/>
      <c r="TKL80" s="38"/>
      <c r="TKM80" s="38"/>
      <c r="TKN80" s="38"/>
      <c r="TKO80" s="38"/>
      <c r="TKP80" s="38"/>
      <c r="TKQ80" s="38"/>
      <c r="TKR80" s="38"/>
      <c r="TKS80" s="38"/>
      <c r="TKT80" s="38"/>
      <c r="TKU80" s="38"/>
      <c r="TKV80" s="38"/>
      <c r="TKW80" s="38"/>
      <c r="TKX80" s="38"/>
      <c r="TKY80" s="38"/>
      <c r="TKZ80" s="38"/>
      <c r="TLA80" s="38"/>
      <c r="TLB80" s="38"/>
      <c r="TLC80" s="38"/>
      <c r="TLD80" s="38"/>
      <c r="TLE80" s="38"/>
      <c r="TLF80" s="38"/>
      <c r="TLG80" s="38"/>
      <c r="TLH80" s="38"/>
      <c r="TLI80" s="38"/>
      <c r="TLJ80" s="38"/>
      <c r="TLK80" s="38"/>
      <c r="TLL80" s="38"/>
      <c r="TLM80" s="38"/>
      <c r="TLN80" s="38"/>
      <c r="TLO80" s="38"/>
      <c r="TLP80" s="38"/>
      <c r="TLQ80" s="38"/>
      <c r="TLR80" s="38"/>
      <c r="TLS80" s="38"/>
      <c r="TLT80" s="38"/>
      <c r="TLU80" s="38"/>
      <c r="TLV80" s="38"/>
      <c r="TLW80" s="38"/>
      <c r="TLX80" s="38"/>
      <c r="TLY80" s="38"/>
      <c r="TLZ80" s="38"/>
      <c r="TMA80" s="38"/>
      <c r="TMB80" s="38"/>
      <c r="TMC80" s="38"/>
      <c r="TMD80" s="38"/>
      <c r="TME80" s="38"/>
      <c r="TMF80" s="38"/>
      <c r="TMG80" s="38"/>
      <c r="TMH80" s="38"/>
      <c r="TMI80" s="38"/>
      <c r="TMJ80" s="38"/>
      <c r="TMK80" s="38"/>
      <c r="TML80" s="38"/>
      <c r="TMM80" s="38"/>
      <c r="TMN80" s="38"/>
      <c r="TMO80" s="38"/>
      <c r="TMP80" s="38"/>
      <c r="TMQ80" s="38"/>
      <c r="TMR80" s="38"/>
      <c r="TMS80" s="38"/>
      <c r="TMT80" s="38"/>
      <c r="TMU80" s="38"/>
      <c r="TMV80" s="38"/>
      <c r="TMW80" s="38"/>
      <c r="TMX80" s="38"/>
      <c r="TMY80" s="38"/>
      <c r="TMZ80" s="38"/>
      <c r="TNA80" s="38"/>
      <c r="TNB80" s="38"/>
      <c r="TNC80" s="38"/>
      <c r="TND80" s="38"/>
      <c r="TNE80" s="38"/>
      <c r="TNF80" s="38"/>
      <c r="TNG80" s="38"/>
      <c r="TNH80" s="38"/>
      <c r="TNI80" s="38"/>
      <c r="TNJ80" s="38"/>
      <c r="TNK80" s="38"/>
      <c r="TNL80" s="38"/>
      <c r="TNM80" s="38"/>
      <c r="TNN80" s="38"/>
      <c r="TNO80" s="38"/>
      <c r="TNP80" s="38"/>
      <c r="TNQ80" s="38"/>
      <c r="TNR80" s="38"/>
      <c r="TNS80" s="38"/>
      <c r="TNT80" s="38"/>
      <c r="TNU80" s="38"/>
      <c r="TNV80" s="38"/>
      <c r="TNW80" s="38"/>
      <c r="TNX80" s="38"/>
      <c r="TNY80" s="38"/>
      <c r="TNZ80" s="38"/>
      <c r="TOA80" s="38"/>
      <c r="TOB80" s="38"/>
      <c r="TOC80" s="38"/>
      <c r="TOD80" s="38"/>
      <c r="TOE80" s="38"/>
      <c r="TOF80" s="38"/>
      <c r="TOG80" s="38"/>
      <c r="TOH80" s="38"/>
      <c r="TOI80" s="38"/>
      <c r="TOJ80" s="38"/>
      <c r="TOK80" s="38"/>
      <c r="TOL80" s="38"/>
      <c r="TOM80" s="38"/>
      <c r="TON80" s="38"/>
      <c r="TOO80" s="38"/>
      <c r="TOP80" s="38"/>
      <c r="TOQ80" s="38"/>
      <c r="TOR80" s="38"/>
      <c r="TOS80" s="38"/>
      <c r="TOT80" s="38"/>
      <c r="TOU80" s="38"/>
      <c r="TOV80" s="38"/>
      <c r="TOW80" s="38"/>
      <c r="TOX80" s="38"/>
      <c r="TOY80" s="38"/>
      <c r="TOZ80" s="38"/>
      <c r="TPA80" s="38"/>
      <c r="TPB80" s="38"/>
      <c r="TPC80" s="38"/>
      <c r="TPD80" s="38"/>
      <c r="TPE80" s="38"/>
      <c r="TPF80" s="38"/>
      <c r="TPG80" s="38"/>
      <c r="TPH80" s="38"/>
      <c r="TPI80" s="38"/>
      <c r="TPJ80" s="38"/>
      <c r="TPK80" s="38"/>
      <c r="TPL80" s="38"/>
      <c r="TPM80" s="38"/>
      <c r="TPN80" s="38"/>
      <c r="TPO80" s="38"/>
      <c r="TPP80" s="38"/>
      <c r="TPQ80" s="38"/>
      <c r="TPR80" s="38"/>
      <c r="TPS80" s="38"/>
      <c r="TPT80" s="38"/>
      <c r="TPU80" s="38"/>
      <c r="TPV80" s="38"/>
      <c r="TPW80" s="38"/>
      <c r="TPX80" s="38"/>
      <c r="TPY80" s="38"/>
      <c r="TPZ80" s="38"/>
      <c r="TQA80" s="38"/>
      <c r="TQB80" s="38"/>
      <c r="TQC80" s="38"/>
      <c r="TQD80" s="38"/>
      <c r="TQE80" s="38"/>
      <c r="TQF80" s="38"/>
      <c r="TQG80" s="38"/>
      <c r="TQH80" s="38"/>
      <c r="TQI80" s="38"/>
      <c r="TQJ80" s="38"/>
      <c r="TQK80" s="38"/>
      <c r="TQL80" s="38"/>
      <c r="TQM80" s="38"/>
      <c r="TQN80" s="38"/>
      <c r="TQO80" s="38"/>
      <c r="TQP80" s="38"/>
      <c r="TQQ80" s="38"/>
      <c r="TQR80" s="38"/>
      <c r="TQS80" s="38"/>
      <c r="TQT80" s="38"/>
      <c r="TQU80" s="38"/>
      <c r="TQV80" s="38"/>
      <c r="TQW80" s="38"/>
      <c r="TQX80" s="38"/>
      <c r="TQY80" s="38"/>
      <c r="TQZ80" s="38"/>
      <c r="TRA80" s="38"/>
      <c r="TRB80" s="38"/>
      <c r="TRC80" s="38"/>
      <c r="TRD80" s="38"/>
      <c r="TRE80" s="38"/>
      <c r="TRF80" s="38"/>
      <c r="TRG80" s="38"/>
      <c r="TRH80" s="38"/>
      <c r="TRI80" s="38"/>
      <c r="TRJ80" s="38"/>
      <c r="TRK80" s="38"/>
      <c r="TRL80" s="38"/>
      <c r="TRM80" s="38"/>
      <c r="TRN80" s="38"/>
      <c r="TRO80" s="38"/>
      <c r="TRP80" s="38"/>
      <c r="TRQ80" s="38"/>
      <c r="TRR80" s="38"/>
      <c r="TRS80" s="38"/>
      <c r="TRT80" s="38"/>
      <c r="TRU80" s="38"/>
      <c r="TRV80" s="38"/>
      <c r="TRW80" s="38"/>
      <c r="TRX80" s="38"/>
      <c r="TRY80" s="38"/>
      <c r="TRZ80" s="38"/>
      <c r="TSA80" s="38"/>
      <c r="TSB80" s="38"/>
      <c r="TSC80" s="38"/>
      <c r="TSD80" s="38"/>
      <c r="TSE80" s="38"/>
      <c r="TSF80" s="38"/>
      <c r="TSG80" s="38"/>
      <c r="TSH80" s="38"/>
      <c r="TSI80" s="38"/>
      <c r="TSJ80" s="38"/>
      <c r="TSK80" s="38"/>
      <c r="TSL80" s="38"/>
      <c r="TSM80" s="38"/>
      <c r="TSN80" s="38"/>
      <c r="TSO80" s="38"/>
      <c r="TSP80" s="38"/>
      <c r="TSQ80" s="38"/>
      <c r="TSR80" s="38"/>
      <c r="TSS80" s="38"/>
      <c r="TST80" s="38"/>
      <c r="TSU80" s="38"/>
      <c r="TSV80" s="38"/>
      <c r="TSW80" s="38"/>
      <c r="TSX80" s="38"/>
      <c r="TSY80" s="38"/>
      <c r="TSZ80" s="38"/>
      <c r="TTA80" s="38"/>
      <c r="TTB80" s="38"/>
      <c r="TTC80" s="38"/>
      <c r="TTD80" s="38"/>
      <c r="TTE80" s="38"/>
      <c r="TTF80" s="38"/>
      <c r="TTG80" s="38"/>
      <c r="TTH80" s="38"/>
      <c r="TTI80" s="38"/>
      <c r="TTJ80" s="38"/>
      <c r="TTK80" s="38"/>
      <c r="TTL80" s="38"/>
      <c r="TTM80" s="38"/>
      <c r="TTN80" s="38"/>
      <c r="TTO80" s="38"/>
      <c r="TTP80" s="38"/>
      <c r="TTQ80" s="38"/>
      <c r="TTR80" s="38"/>
      <c r="TTS80" s="38"/>
      <c r="TTT80" s="38"/>
      <c r="TTU80" s="38"/>
      <c r="TTV80" s="38"/>
      <c r="TTW80" s="38"/>
      <c r="TTX80" s="38"/>
      <c r="TTY80" s="38"/>
      <c r="TTZ80" s="38"/>
      <c r="TUA80" s="38"/>
      <c r="TUB80" s="38"/>
      <c r="TUC80" s="38"/>
      <c r="TUD80" s="38"/>
      <c r="TUE80" s="38"/>
      <c r="TUF80" s="38"/>
      <c r="TUG80" s="38"/>
      <c r="TUH80" s="38"/>
      <c r="TUI80" s="38"/>
      <c r="TUJ80" s="38"/>
      <c r="TUK80" s="38"/>
      <c r="TUL80" s="38"/>
      <c r="TUM80" s="38"/>
      <c r="TUN80" s="38"/>
      <c r="TUO80" s="38"/>
      <c r="TUP80" s="38"/>
      <c r="TUQ80" s="38"/>
      <c r="TUR80" s="38"/>
      <c r="TUS80" s="38"/>
      <c r="TUT80" s="38"/>
      <c r="TUU80" s="38"/>
      <c r="TUV80" s="38"/>
      <c r="TUW80" s="38"/>
      <c r="TUX80" s="38"/>
      <c r="TUY80" s="38"/>
      <c r="TUZ80" s="38"/>
      <c r="TVA80" s="38"/>
      <c r="TVB80" s="38"/>
      <c r="TVC80" s="38"/>
      <c r="TVD80" s="38"/>
      <c r="TVE80" s="38"/>
      <c r="TVF80" s="38"/>
      <c r="TVG80" s="38"/>
      <c r="TVH80" s="38"/>
      <c r="TVI80" s="38"/>
      <c r="TVJ80" s="38"/>
      <c r="TVK80" s="38"/>
      <c r="TVL80" s="38"/>
      <c r="TVM80" s="38"/>
      <c r="TVN80" s="38"/>
      <c r="TVO80" s="38"/>
      <c r="TVP80" s="38"/>
      <c r="TVQ80" s="38"/>
      <c r="TVR80" s="38"/>
      <c r="TVS80" s="38"/>
      <c r="TVT80" s="38"/>
      <c r="TVU80" s="38"/>
      <c r="TVV80" s="38"/>
      <c r="TVW80" s="38"/>
      <c r="TVX80" s="38"/>
      <c r="TVY80" s="38"/>
      <c r="TVZ80" s="38"/>
      <c r="TWA80" s="38"/>
      <c r="TWB80" s="38"/>
      <c r="TWC80" s="38"/>
      <c r="TWD80" s="38"/>
      <c r="TWE80" s="38"/>
      <c r="TWF80" s="38"/>
      <c r="TWG80" s="38"/>
      <c r="TWH80" s="38"/>
      <c r="TWI80" s="38"/>
      <c r="TWJ80" s="38"/>
      <c r="TWK80" s="38"/>
      <c r="TWL80" s="38"/>
      <c r="TWM80" s="38"/>
      <c r="TWN80" s="38"/>
      <c r="TWO80" s="38"/>
      <c r="TWP80" s="38"/>
      <c r="TWQ80" s="38"/>
      <c r="TWR80" s="38"/>
      <c r="TWS80" s="38"/>
      <c r="TWT80" s="38"/>
      <c r="TWU80" s="38"/>
      <c r="TWV80" s="38"/>
      <c r="TWW80" s="38"/>
      <c r="TWX80" s="38"/>
      <c r="TWY80" s="38"/>
      <c r="TWZ80" s="38"/>
      <c r="TXA80" s="38"/>
      <c r="TXB80" s="38"/>
      <c r="TXC80" s="38"/>
      <c r="TXD80" s="38"/>
      <c r="TXE80" s="38"/>
      <c r="TXF80" s="38"/>
      <c r="TXG80" s="38"/>
      <c r="TXH80" s="38"/>
      <c r="TXI80" s="38"/>
      <c r="TXJ80" s="38"/>
      <c r="TXK80" s="38"/>
      <c r="TXL80" s="38"/>
      <c r="TXM80" s="38"/>
      <c r="TXN80" s="38"/>
      <c r="TXO80" s="38"/>
      <c r="TXP80" s="38"/>
      <c r="TXQ80" s="38"/>
      <c r="TXR80" s="38"/>
      <c r="TXS80" s="38"/>
      <c r="TXT80" s="38"/>
      <c r="TXU80" s="38"/>
      <c r="TXV80" s="38"/>
      <c r="TXW80" s="38"/>
      <c r="TXX80" s="38"/>
      <c r="TXY80" s="38"/>
      <c r="TXZ80" s="38"/>
      <c r="TYA80" s="38"/>
      <c r="TYB80" s="38"/>
      <c r="TYC80" s="38"/>
      <c r="TYD80" s="38"/>
      <c r="TYE80" s="38"/>
      <c r="TYF80" s="38"/>
      <c r="TYG80" s="38"/>
      <c r="TYH80" s="38"/>
      <c r="TYI80" s="38"/>
      <c r="TYJ80" s="38"/>
      <c r="TYK80" s="38"/>
      <c r="TYL80" s="38"/>
      <c r="TYM80" s="38"/>
      <c r="TYN80" s="38"/>
      <c r="TYO80" s="38"/>
      <c r="TYP80" s="38"/>
      <c r="TYQ80" s="38"/>
      <c r="TYR80" s="38"/>
      <c r="TYS80" s="38"/>
      <c r="TYT80" s="38"/>
      <c r="TYU80" s="38"/>
      <c r="TYV80" s="38"/>
      <c r="TYW80" s="38"/>
      <c r="TYX80" s="38"/>
      <c r="TYY80" s="38"/>
      <c r="TYZ80" s="38"/>
      <c r="TZA80" s="38"/>
      <c r="TZB80" s="38"/>
      <c r="TZC80" s="38"/>
      <c r="TZD80" s="38"/>
      <c r="TZE80" s="38"/>
      <c r="TZF80" s="38"/>
      <c r="TZG80" s="38"/>
      <c r="TZH80" s="38"/>
      <c r="TZI80" s="38"/>
      <c r="TZJ80" s="38"/>
      <c r="TZK80" s="38"/>
      <c r="TZL80" s="38"/>
      <c r="TZM80" s="38"/>
      <c r="TZN80" s="38"/>
      <c r="TZO80" s="38"/>
      <c r="TZP80" s="38"/>
      <c r="TZQ80" s="38"/>
      <c r="TZR80" s="38"/>
      <c r="TZS80" s="38"/>
      <c r="TZT80" s="38"/>
      <c r="TZU80" s="38"/>
      <c r="TZV80" s="38"/>
      <c r="TZW80" s="38"/>
      <c r="TZX80" s="38"/>
      <c r="TZY80" s="38"/>
      <c r="TZZ80" s="38"/>
      <c r="UAA80" s="38"/>
      <c r="UAB80" s="38"/>
      <c r="UAC80" s="38"/>
      <c r="UAD80" s="38"/>
      <c r="UAE80" s="38"/>
      <c r="UAF80" s="38"/>
      <c r="UAG80" s="38"/>
      <c r="UAH80" s="38"/>
      <c r="UAI80" s="38"/>
      <c r="UAJ80" s="38"/>
      <c r="UAK80" s="38"/>
      <c r="UAL80" s="38"/>
      <c r="UAM80" s="38"/>
      <c r="UAN80" s="38"/>
      <c r="UAO80" s="38"/>
      <c r="UAP80" s="38"/>
      <c r="UAQ80" s="38"/>
      <c r="UAR80" s="38"/>
      <c r="UAS80" s="38"/>
      <c r="UAT80" s="38"/>
      <c r="UAU80" s="38"/>
      <c r="UAV80" s="38"/>
      <c r="UAW80" s="38"/>
      <c r="UAX80" s="38"/>
      <c r="UAY80" s="38"/>
      <c r="UAZ80" s="38"/>
      <c r="UBA80" s="38"/>
      <c r="UBB80" s="38"/>
      <c r="UBC80" s="38"/>
      <c r="UBD80" s="38"/>
      <c r="UBE80" s="38"/>
      <c r="UBF80" s="38"/>
      <c r="UBG80" s="38"/>
      <c r="UBH80" s="38"/>
      <c r="UBI80" s="38"/>
      <c r="UBJ80" s="38"/>
      <c r="UBK80" s="38"/>
      <c r="UBL80" s="38"/>
      <c r="UBM80" s="38"/>
      <c r="UBN80" s="38"/>
      <c r="UBO80" s="38"/>
      <c r="UBP80" s="38"/>
      <c r="UBQ80" s="38"/>
      <c r="UBR80" s="38"/>
      <c r="UBS80" s="38"/>
      <c r="UBT80" s="38"/>
      <c r="UBU80" s="38"/>
      <c r="UBV80" s="38"/>
      <c r="UBW80" s="38"/>
      <c r="UBX80" s="38"/>
      <c r="UBY80" s="38"/>
      <c r="UBZ80" s="38"/>
      <c r="UCA80" s="38"/>
      <c r="UCB80" s="38"/>
      <c r="UCC80" s="38"/>
      <c r="UCD80" s="38"/>
      <c r="UCE80" s="38"/>
      <c r="UCF80" s="38"/>
      <c r="UCG80" s="38"/>
      <c r="UCH80" s="38"/>
      <c r="UCI80" s="38"/>
      <c r="UCJ80" s="38"/>
      <c r="UCK80" s="38"/>
      <c r="UCL80" s="38"/>
      <c r="UCM80" s="38"/>
      <c r="UCN80" s="38"/>
      <c r="UCO80" s="38"/>
      <c r="UCP80" s="38"/>
      <c r="UCQ80" s="38"/>
      <c r="UCR80" s="38"/>
      <c r="UCS80" s="38"/>
      <c r="UCT80" s="38"/>
      <c r="UCU80" s="38"/>
      <c r="UCV80" s="38"/>
      <c r="UCW80" s="38"/>
      <c r="UCX80" s="38"/>
      <c r="UCY80" s="38"/>
      <c r="UCZ80" s="38"/>
      <c r="UDA80" s="38"/>
      <c r="UDB80" s="38"/>
      <c r="UDC80" s="38"/>
      <c r="UDD80" s="38"/>
      <c r="UDE80" s="38"/>
      <c r="UDF80" s="38"/>
      <c r="UDG80" s="38"/>
      <c r="UDH80" s="38"/>
      <c r="UDI80" s="38"/>
      <c r="UDJ80" s="38"/>
      <c r="UDK80" s="38"/>
      <c r="UDL80" s="38"/>
      <c r="UDM80" s="38"/>
      <c r="UDN80" s="38"/>
      <c r="UDO80" s="38"/>
      <c r="UDP80" s="38"/>
      <c r="UDQ80" s="38"/>
      <c r="UDR80" s="38"/>
      <c r="UDS80" s="38"/>
      <c r="UDT80" s="38"/>
      <c r="UDU80" s="38"/>
      <c r="UDV80" s="38"/>
      <c r="UDW80" s="38"/>
      <c r="UDX80" s="38"/>
      <c r="UDY80" s="38"/>
      <c r="UDZ80" s="38"/>
      <c r="UEA80" s="38"/>
      <c r="UEB80" s="38"/>
      <c r="UEC80" s="38"/>
      <c r="UED80" s="38"/>
      <c r="UEE80" s="38"/>
      <c r="UEF80" s="38"/>
      <c r="UEG80" s="38"/>
      <c r="UEH80" s="38"/>
      <c r="UEI80" s="38"/>
      <c r="UEJ80" s="38"/>
      <c r="UEK80" s="38"/>
      <c r="UEL80" s="38"/>
      <c r="UEM80" s="38"/>
      <c r="UEN80" s="38"/>
      <c r="UEO80" s="38"/>
      <c r="UEP80" s="38"/>
      <c r="UEQ80" s="38"/>
      <c r="UER80" s="38"/>
      <c r="UES80" s="38"/>
      <c r="UET80" s="38"/>
      <c r="UEU80" s="38"/>
      <c r="UEV80" s="38"/>
      <c r="UEW80" s="38"/>
      <c r="UEX80" s="38"/>
      <c r="UEY80" s="38"/>
      <c r="UEZ80" s="38"/>
      <c r="UFA80" s="38"/>
      <c r="UFB80" s="38"/>
      <c r="UFC80" s="38"/>
      <c r="UFD80" s="38"/>
      <c r="UFE80" s="38"/>
      <c r="UFF80" s="38"/>
      <c r="UFG80" s="38"/>
      <c r="UFH80" s="38"/>
      <c r="UFI80" s="38"/>
      <c r="UFJ80" s="38"/>
      <c r="UFK80" s="38"/>
      <c r="UFL80" s="38"/>
      <c r="UFM80" s="38"/>
      <c r="UFN80" s="38"/>
      <c r="UFO80" s="38"/>
      <c r="UFP80" s="38"/>
      <c r="UFQ80" s="38"/>
      <c r="UFR80" s="38"/>
      <c r="UFS80" s="38"/>
      <c r="UFT80" s="38"/>
      <c r="UFU80" s="38"/>
      <c r="UFV80" s="38"/>
      <c r="UFW80" s="38"/>
      <c r="UFX80" s="38"/>
      <c r="UFY80" s="38"/>
      <c r="UFZ80" s="38"/>
      <c r="UGA80" s="38"/>
      <c r="UGB80" s="38"/>
      <c r="UGC80" s="38"/>
      <c r="UGD80" s="38"/>
      <c r="UGE80" s="38"/>
      <c r="UGF80" s="38"/>
      <c r="UGG80" s="38"/>
      <c r="UGH80" s="38"/>
      <c r="UGI80" s="38"/>
      <c r="UGJ80" s="38"/>
      <c r="UGK80" s="38"/>
      <c r="UGL80" s="38"/>
      <c r="UGM80" s="38"/>
      <c r="UGN80" s="38"/>
      <c r="UGO80" s="38"/>
      <c r="UGP80" s="38"/>
      <c r="UGQ80" s="38"/>
      <c r="UGR80" s="38"/>
      <c r="UGS80" s="38"/>
      <c r="UGT80" s="38"/>
      <c r="UGU80" s="38"/>
      <c r="UGV80" s="38"/>
      <c r="UGW80" s="38"/>
      <c r="UGX80" s="38"/>
      <c r="UGY80" s="38"/>
      <c r="UGZ80" s="38"/>
      <c r="UHA80" s="38"/>
      <c r="UHB80" s="38"/>
      <c r="UHC80" s="38"/>
      <c r="UHD80" s="38"/>
      <c r="UHE80" s="38"/>
      <c r="UHF80" s="38"/>
      <c r="UHG80" s="38"/>
      <c r="UHH80" s="38"/>
      <c r="UHI80" s="38"/>
      <c r="UHJ80" s="38"/>
      <c r="UHK80" s="38"/>
      <c r="UHL80" s="38"/>
      <c r="UHM80" s="38"/>
      <c r="UHN80" s="38"/>
      <c r="UHO80" s="38"/>
      <c r="UHP80" s="38"/>
      <c r="UHQ80" s="38"/>
      <c r="UHR80" s="38"/>
      <c r="UHS80" s="38"/>
      <c r="UHT80" s="38"/>
      <c r="UHU80" s="38"/>
      <c r="UHV80" s="38"/>
      <c r="UHW80" s="38"/>
      <c r="UHX80" s="38"/>
      <c r="UHY80" s="38"/>
      <c r="UHZ80" s="38"/>
      <c r="UIA80" s="38"/>
      <c r="UIB80" s="38"/>
      <c r="UIC80" s="38"/>
      <c r="UID80" s="38"/>
      <c r="UIE80" s="38"/>
      <c r="UIF80" s="38"/>
      <c r="UIG80" s="38"/>
      <c r="UIH80" s="38"/>
      <c r="UII80" s="38"/>
      <c r="UIJ80" s="38"/>
      <c r="UIK80" s="38"/>
      <c r="UIL80" s="38"/>
      <c r="UIM80" s="38"/>
      <c r="UIN80" s="38"/>
      <c r="UIO80" s="38"/>
      <c r="UIP80" s="38"/>
      <c r="UIQ80" s="38"/>
      <c r="UIR80" s="38"/>
      <c r="UIS80" s="38"/>
      <c r="UIT80" s="38"/>
      <c r="UIU80" s="38"/>
      <c r="UIV80" s="38"/>
      <c r="UIW80" s="38"/>
      <c r="UIX80" s="38"/>
      <c r="UIY80" s="38"/>
      <c r="UIZ80" s="38"/>
      <c r="UJA80" s="38"/>
      <c r="UJB80" s="38"/>
      <c r="UJC80" s="38"/>
      <c r="UJD80" s="38"/>
      <c r="UJE80" s="38"/>
      <c r="UJF80" s="38"/>
      <c r="UJG80" s="38"/>
      <c r="UJH80" s="38"/>
      <c r="UJI80" s="38"/>
      <c r="UJJ80" s="38"/>
      <c r="UJK80" s="38"/>
      <c r="UJL80" s="38"/>
      <c r="UJM80" s="38"/>
      <c r="UJN80" s="38"/>
      <c r="UJO80" s="38"/>
      <c r="UJP80" s="38"/>
      <c r="UJQ80" s="38"/>
      <c r="UJR80" s="38"/>
      <c r="UJS80" s="38"/>
      <c r="UJT80" s="38"/>
      <c r="UJU80" s="38"/>
      <c r="UJV80" s="38"/>
      <c r="UJW80" s="38"/>
      <c r="UJX80" s="38"/>
      <c r="UJY80" s="38"/>
      <c r="UJZ80" s="38"/>
      <c r="UKA80" s="38"/>
      <c r="UKB80" s="38"/>
      <c r="UKC80" s="38"/>
      <c r="UKD80" s="38"/>
      <c r="UKE80" s="38"/>
      <c r="UKF80" s="38"/>
      <c r="UKG80" s="38"/>
      <c r="UKH80" s="38"/>
      <c r="UKI80" s="38"/>
      <c r="UKJ80" s="38"/>
      <c r="UKK80" s="38"/>
      <c r="UKL80" s="38"/>
      <c r="UKM80" s="38"/>
      <c r="UKN80" s="38"/>
      <c r="UKO80" s="38"/>
      <c r="UKP80" s="38"/>
      <c r="UKQ80" s="38"/>
      <c r="UKR80" s="38"/>
      <c r="UKS80" s="38"/>
      <c r="UKT80" s="38"/>
      <c r="UKU80" s="38"/>
      <c r="UKV80" s="38"/>
      <c r="UKW80" s="38"/>
      <c r="UKX80" s="38"/>
      <c r="UKY80" s="38"/>
      <c r="UKZ80" s="38"/>
      <c r="ULA80" s="38"/>
      <c r="ULB80" s="38"/>
      <c r="ULC80" s="38"/>
      <c r="ULD80" s="38"/>
      <c r="ULE80" s="38"/>
      <c r="ULF80" s="38"/>
      <c r="ULG80" s="38"/>
      <c r="ULH80" s="38"/>
      <c r="ULI80" s="38"/>
      <c r="ULJ80" s="38"/>
      <c r="ULK80" s="38"/>
      <c r="ULL80" s="38"/>
      <c r="ULM80" s="38"/>
      <c r="ULN80" s="38"/>
      <c r="ULO80" s="38"/>
      <c r="ULP80" s="38"/>
      <c r="ULQ80" s="38"/>
      <c r="ULR80" s="38"/>
      <c r="ULS80" s="38"/>
      <c r="ULT80" s="38"/>
      <c r="ULU80" s="38"/>
      <c r="ULV80" s="38"/>
      <c r="ULW80" s="38"/>
      <c r="ULX80" s="38"/>
      <c r="ULY80" s="38"/>
      <c r="ULZ80" s="38"/>
      <c r="UMA80" s="38"/>
      <c r="UMB80" s="38"/>
      <c r="UMC80" s="38"/>
      <c r="UMD80" s="38"/>
      <c r="UME80" s="38"/>
      <c r="UMF80" s="38"/>
      <c r="UMG80" s="38"/>
      <c r="UMH80" s="38"/>
      <c r="UMI80" s="38"/>
      <c r="UMJ80" s="38"/>
      <c r="UMK80" s="38"/>
      <c r="UML80" s="38"/>
      <c r="UMM80" s="38"/>
      <c r="UMN80" s="38"/>
      <c r="UMO80" s="38"/>
      <c r="UMP80" s="38"/>
      <c r="UMQ80" s="38"/>
      <c r="UMR80" s="38"/>
      <c r="UMS80" s="38"/>
      <c r="UMT80" s="38"/>
      <c r="UMU80" s="38"/>
      <c r="UMV80" s="38"/>
      <c r="UMW80" s="38"/>
      <c r="UMX80" s="38"/>
      <c r="UMY80" s="38"/>
      <c r="UMZ80" s="38"/>
      <c r="UNA80" s="38"/>
      <c r="UNB80" s="38"/>
      <c r="UNC80" s="38"/>
      <c r="UND80" s="38"/>
      <c r="UNE80" s="38"/>
      <c r="UNF80" s="38"/>
      <c r="UNG80" s="38"/>
      <c r="UNH80" s="38"/>
      <c r="UNI80" s="38"/>
      <c r="UNJ80" s="38"/>
      <c r="UNK80" s="38"/>
      <c r="UNL80" s="38"/>
      <c r="UNM80" s="38"/>
      <c r="UNN80" s="38"/>
      <c r="UNO80" s="38"/>
      <c r="UNP80" s="38"/>
      <c r="UNQ80" s="38"/>
      <c r="UNR80" s="38"/>
      <c r="UNS80" s="38"/>
      <c r="UNT80" s="38"/>
      <c r="UNU80" s="38"/>
      <c r="UNV80" s="38"/>
      <c r="UNW80" s="38"/>
      <c r="UNX80" s="38"/>
      <c r="UNY80" s="38"/>
      <c r="UNZ80" s="38"/>
      <c r="UOA80" s="38"/>
      <c r="UOB80" s="38"/>
      <c r="UOC80" s="38"/>
      <c r="UOD80" s="38"/>
      <c r="UOE80" s="38"/>
      <c r="UOF80" s="38"/>
      <c r="UOG80" s="38"/>
      <c r="UOH80" s="38"/>
      <c r="UOI80" s="38"/>
      <c r="UOJ80" s="38"/>
      <c r="UOK80" s="38"/>
      <c r="UOL80" s="38"/>
      <c r="UOM80" s="38"/>
      <c r="UON80" s="38"/>
      <c r="UOO80" s="38"/>
      <c r="UOP80" s="38"/>
      <c r="UOQ80" s="38"/>
      <c r="UOR80" s="38"/>
      <c r="UOS80" s="38"/>
      <c r="UOT80" s="38"/>
      <c r="UOU80" s="38"/>
      <c r="UOV80" s="38"/>
      <c r="UOW80" s="38"/>
      <c r="UOX80" s="38"/>
      <c r="UOY80" s="38"/>
      <c r="UOZ80" s="38"/>
      <c r="UPA80" s="38"/>
      <c r="UPB80" s="38"/>
      <c r="UPC80" s="38"/>
      <c r="UPD80" s="38"/>
      <c r="UPE80" s="38"/>
      <c r="UPF80" s="38"/>
      <c r="UPG80" s="38"/>
      <c r="UPH80" s="38"/>
      <c r="UPI80" s="38"/>
      <c r="UPJ80" s="38"/>
      <c r="UPK80" s="38"/>
      <c r="UPL80" s="38"/>
      <c r="UPM80" s="38"/>
      <c r="UPN80" s="38"/>
      <c r="UPO80" s="38"/>
      <c r="UPP80" s="38"/>
      <c r="UPQ80" s="38"/>
      <c r="UPR80" s="38"/>
      <c r="UPS80" s="38"/>
      <c r="UPT80" s="38"/>
      <c r="UPU80" s="38"/>
      <c r="UPV80" s="38"/>
      <c r="UPW80" s="38"/>
      <c r="UPX80" s="38"/>
      <c r="UPY80" s="38"/>
      <c r="UPZ80" s="38"/>
      <c r="UQA80" s="38"/>
      <c r="UQB80" s="38"/>
      <c r="UQC80" s="38"/>
      <c r="UQD80" s="38"/>
      <c r="UQE80" s="38"/>
      <c r="UQF80" s="38"/>
      <c r="UQG80" s="38"/>
      <c r="UQH80" s="38"/>
      <c r="UQI80" s="38"/>
      <c r="UQJ80" s="38"/>
      <c r="UQK80" s="38"/>
      <c r="UQL80" s="38"/>
      <c r="UQM80" s="38"/>
      <c r="UQN80" s="38"/>
      <c r="UQO80" s="38"/>
      <c r="UQP80" s="38"/>
      <c r="UQQ80" s="38"/>
      <c r="UQR80" s="38"/>
      <c r="UQS80" s="38"/>
      <c r="UQT80" s="38"/>
      <c r="UQU80" s="38"/>
      <c r="UQV80" s="38"/>
      <c r="UQW80" s="38"/>
      <c r="UQX80" s="38"/>
      <c r="UQY80" s="38"/>
      <c r="UQZ80" s="38"/>
      <c r="URA80" s="38"/>
      <c r="URB80" s="38"/>
      <c r="URC80" s="38"/>
      <c r="URD80" s="38"/>
      <c r="URE80" s="38"/>
      <c r="URF80" s="38"/>
      <c r="URG80" s="38"/>
      <c r="URH80" s="38"/>
      <c r="URI80" s="38"/>
      <c r="URJ80" s="38"/>
      <c r="URK80" s="38"/>
      <c r="URL80" s="38"/>
      <c r="URM80" s="38"/>
      <c r="URN80" s="38"/>
      <c r="URO80" s="38"/>
      <c r="URP80" s="38"/>
      <c r="URQ80" s="38"/>
      <c r="URR80" s="38"/>
      <c r="URS80" s="38"/>
      <c r="URT80" s="38"/>
      <c r="URU80" s="38"/>
      <c r="URV80" s="38"/>
      <c r="URW80" s="38"/>
      <c r="URX80" s="38"/>
      <c r="URY80" s="38"/>
      <c r="URZ80" s="38"/>
      <c r="USA80" s="38"/>
      <c r="USB80" s="38"/>
      <c r="USC80" s="38"/>
      <c r="USD80" s="38"/>
      <c r="USE80" s="38"/>
      <c r="USF80" s="38"/>
      <c r="USG80" s="38"/>
      <c r="USH80" s="38"/>
      <c r="USI80" s="38"/>
      <c r="USJ80" s="38"/>
      <c r="USK80" s="38"/>
      <c r="USL80" s="38"/>
      <c r="USM80" s="38"/>
      <c r="USN80" s="38"/>
      <c r="USO80" s="38"/>
      <c r="USP80" s="38"/>
      <c r="USQ80" s="38"/>
      <c r="USR80" s="38"/>
      <c r="USS80" s="38"/>
      <c r="UST80" s="38"/>
      <c r="USU80" s="38"/>
      <c r="USV80" s="38"/>
      <c r="USW80" s="38"/>
      <c r="USX80" s="38"/>
      <c r="USY80" s="38"/>
      <c r="USZ80" s="38"/>
      <c r="UTA80" s="38"/>
      <c r="UTB80" s="38"/>
      <c r="UTC80" s="38"/>
      <c r="UTD80" s="38"/>
      <c r="UTE80" s="38"/>
      <c r="UTF80" s="38"/>
      <c r="UTG80" s="38"/>
      <c r="UTH80" s="38"/>
      <c r="UTI80" s="38"/>
      <c r="UTJ80" s="38"/>
      <c r="UTK80" s="38"/>
      <c r="UTL80" s="38"/>
      <c r="UTM80" s="38"/>
      <c r="UTN80" s="38"/>
      <c r="UTO80" s="38"/>
      <c r="UTP80" s="38"/>
      <c r="UTQ80" s="38"/>
      <c r="UTR80" s="38"/>
      <c r="UTS80" s="38"/>
      <c r="UTT80" s="38"/>
      <c r="UTU80" s="38"/>
      <c r="UTV80" s="38"/>
      <c r="UTW80" s="38"/>
      <c r="UTX80" s="38"/>
      <c r="UTY80" s="38"/>
      <c r="UTZ80" s="38"/>
      <c r="UUA80" s="38"/>
      <c r="UUB80" s="38"/>
      <c r="UUC80" s="38"/>
      <c r="UUD80" s="38"/>
      <c r="UUE80" s="38"/>
      <c r="UUF80" s="38"/>
      <c r="UUG80" s="38"/>
      <c r="UUH80" s="38"/>
      <c r="UUI80" s="38"/>
      <c r="UUJ80" s="38"/>
      <c r="UUK80" s="38"/>
      <c r="UUL80" s="38"/>
      <c r="UUM80" s="38"/>
      <c r="UUN80" s="38"/>
      <c r="UUO80" s="38"/>
      <c r="UUP80" s="38"/>
      <c r="UUQ80" s="38"/>
      <c r="UUR80" s="38"/>
      <c r="UUS80" s="38"/>
      <c r="UUT80" s="38"/>
      <c r="UUU80" s="38"/>
      <c r="UUV80" s="38"/>
      <c r="UUW80" s="38"/>
      <c r="UUX80" s="38"/>
      <c r="UUY80" s="38"/>
      <c r="UUZ80" s="38"/>
      <c r="UVA80" s="38"/>
      <c r="UVB80" s="38"/>
      <c r="UVC80" s="38"/>
      <c r="UVD80" s="38"/>
      <c r="UVE80" s="38"/>
      <c r="UVF80" s="38"/>
      <c r="UVG80" s="38"/>
      <c r="UVH80" s="38"/>
      <c r="UVI80" s="38"/>
      <c r="UVJ80" s="38"/>
      <c r="UVK80" s="38"/>
      <c r="UVL80" s="38"/>
      <c r="UVM80" s="38"/>
      <c r="UVN80" s="38"/>
      <c r="UVO80" s="38"/>
      <c r="UVP80" s="38"/>
      <c r="UVQ80" s="38"/>
      <c r="UVR80" s="38"/>
      <c r="UVS80" s="38"/>
      <c r="UVT80" s="38"/>
      <c r="UVU80" s="38"/>
      <c r="UVV80" s="38"/>
      <c r="UVW80" s="38"/>
      <c r="UVX80" s="38"/>
      <c r="UVY80" s="38"/>
      <c r="UVZ80" s="38"/>
      <c r="UWA80" s="38"/>
      <c r="UWB80" s="38"/>
      <c r="UWC80" s="38"/>
      <c r="UWD80" s="38"/>
      <c r="UWE80" s="38"/>
      <c r="UWF80" s="38"/>
      <c r="UWG80" s="38"/>
      <c r="UWH80" s="38"/>
      <c r="UWI80" s="38"/>
      <c r="UWJ80" s="38"/>
      <c r="UWK80" s="38"/>
      <c r="UWL80" s="38"/>
      <c r="UWM80" s="38"/>
      <c r="UWN80" s="38"/>
      <c r="UWO80" s="38"/>
      <c r="UWP80" s="38"/>
      <c r="UWQ80" s="38"/>
      <c r="UWR80" s="38"/>
      <c r="UWS80" s="38"/>
      <c r="UWT80" s="38"/>
      <c r="UWU80" s="38"/>
      <c r="UWV80" s="38"/>
      <c r="UWW80" s="38"/>
      <c r="UWX80" s="38"/>
      <c r="UWY80" s="38"/>
      <c r="UWZ80" s="38"/>
      <c r="UXA80" s="38"/>
      <c r="UXB80" s="38"/>
      <c r="UXC80" s="38"/>
      <c r="UXD80" s="38"/>
      <c r="UXE80" s="38"/>
      <c r="UXF80" s="38"/>
      <c r="UXG80" s="38"/>
      <c r="UXH80" s="38"/>
      <c r="UXI80" s="38"/>
      <c r="UXJ80" s="38"/>
      <c r="UXK80" s="38"/>
      <c r="UXL80" s="38"/>
      <c r="UXM80" s="38"/>
      <c r="UXN80" s="38"/>
      <c r="UXO80" s="38"/>
      <c r="UXP80" s="38"/>
      <c r="UXQ80" s="38"/>
      <c r="UXR80" s="38"/>
      <c r="UXS80" s="38"/>
      <c r="UXT80" s="38"/>
      <c r="UXU80" s="38"/>
      <c r="UXV80" s="38"/>
      <c r="UXW80" s="38"/>
      <c r="UXX80" s="38"/>
      <c r="UXY80" s="38"/>
      <c r="UXZ80" s="38"/>
      <c r="UYA80" s="38"/>
      <c r="UYB80" s="38"/>
      <c r="UYC80" s="38"/>
      <c r="UYD80" s="38"/>
      <c r="UYE80" s="38"/>
      <c r="UYF80" s="38"/>
      <c r="UYG80" s="38"/>
      <c r="UYH80" s="38"/>
      <c r="UYI80" s="38"/>
      <c r="UYJ80" s="38"/>
      <c r="UYK80" s="38"/>
      <c r="UYL80" s="38"/>
      <c r="UYM80" s="38"/>
      <c r="UYN80" s="38"/>
      <c r="UYO80" s="38"/>
      <c r="UYP80" s="38"/>
      <c r="UYQ80" s="38"/>
      <c r="UYR80" s="38"/>
      <c r="UYS80" s="38"/>
      <c r="UYT80" s="38"/>
      <c r="UYU80" s="38"/>
      <c r="UYV80" s="38"/>
      <c r="UYW80" s="38"/>
      <c r="UYX80" s="38"/>
      <c r="UYY80" s="38"/>
      <c r="UYZ80" s="38"/>
      <c r="UZA80" s="38"/>
      <c r="UZB80" s="38"/>
      <c r="UZC80" s="38"/>
      <c r="UZD80" s="38"/>
      <c r="UZE80" s="38"/>
      <c r="UZF80" s="38"/>
      <c r="UZG80" s="38"/>
      <c r="UZH80" s="38"/>
      <c r="UZI80" s="38"/>
      <c r="UZJ80" s="38"/>
      <c r="UZK80" s="38"/>
      <c r="UZL80" s="38"/>
      <c r="UZM80" s="38"/>
      <c r="UZN80" s="38"/>
      <c r="UZO80" s="38"/>
      <c r="UZP80" s="38"/>
      <c r="UZQ80" s="38"/>
      <c r="UZR80" s="38"/>
      <c r="UZS80" s="38"/>
      <c r="UZT80" s="38"/>
      <c r="UZU80" s="38"/>
      <c r="UZV80" s="38"/>
      <c r="UZW80" s="38"/>
      <c r="UZX80" s="38"/>
      <c r="UZY80" s="38"/>
      <c r="UZZ80" s="38"/>
      <c r="VAA80" s="38"/>
      <c r="VAB80" s="38"/>
      <c r="VAC80" s="38"/>
      <c r="VAD80" s="38"/>
      <c r="VAE80" s="38"/>
      <c r="VAF80" s="38"/>
      <c r="VAG80" s="38"/>
      <c r="VAH80" s="38"/>
      <c r="VAI80" s="38"/>
      <c r="VAJ80" s="38"/>
      <c r="VAK80" s="38"/>
      <c r="VAL80" s="38"/>
      <c r="VAM80" s="38"/>
      <c r="VAN80" s="38"/>
      <c r="VAO80" s="38"/>
      <c r="VAP80" s="38"/>
      <c r="VAQ80" s="38"/>
      <c r="VAR80" s="38"/>
      <c r="VAS80" s="38"/>
      <c r="VAT80" s="38"/>
      <c r="VAU80" s="38"/>
      <c r="VAV80" s="38"/>
      <c r="VAW80" s="38"/>
      <c r="VAX80" s="38"/>
      <c r="VAY80" s="38"/>
      <c r="VAZ80" s="38"/>
      <c r="VBA80" s="38"/>
      <c r="VBB80" s="38"/>
      <c r="VBC80" s="38"/>
      <c r="VBD80" s="38"/>
      <c r="VBE80" s="38"/>
      <c r="VBF80" s="38"/>
      <c r="VBG80" s="38"/>
      <c r="VBH80" s="38"/>
      <c r="VBI80" s="38"/>
      <c r="VBJ80" s="38"/>
      <c r="VBK80" s="38"/>
      <c r="VBL80" s="38"/>
      <c r="VBM80" s="38"/>
      <c r="VBN80" s="38"/>
      <c r="VBO80" s="38"/>
      <c r="VBP80" s="38"/>
      <c r="VBQ80" s="38"/>
      <c r="VBR80" s="38"/>
      <c r="VBS80" s="38"/>
      <c r="VBT80" s="38"/>
      <c r="VBU80" s="38"/>
      <c r="VBV80" s="38"/>
      <c r="VBW80" s="38"/>
      <c r="VBX80" s="38"/>
      <c r="VBY80" s="38"/>
      <c r="VBZ80" s="38"/>
      <c r="VCA80" s="38"/>
      <c r="VCB80" s="38"/>
      <c r="VCC80" s="38"/>
      <c r="VCD80" s="38"/>
      <c r="VCE80" s="38"/>
      <c r="VCF80" s="38"/>
      <c r="VCG80" s="38"/>
      <c r="VCH80" s="38"/>
      <c r="VCI80" s="38"/>
      <c r="VCJ80" s="38"/>
      <c r="VCK80" s="38"/>
      <c r="VCL80" s="38"/>
      <c r="VCM80" s="38"/>
      <c r="VCN80" s="38"/>
      <c r="VCO80" s="38"/>
      <c r="VCP80" s="38"/>
      <c r="VCQ80" s="38"/>
      <c r="VCR80" s="38"/>
      <c r="VCS80" s="38"/>
      <c r="VCT80" s="38"/>
      <c r="VCU80" s="38"/>
      <c r="VCV80" s="38"/>
      <c r="VCW80" s="38"/>
      <c r="VCX80" s="38"/>
      <c r="VCY80" s="38"/>
      <c r="VCZ80" s="38"/>
      <c r="VDA80" s="38"/>
      <c r="VDB80" s="38"/>
      <c r="VDC80" s="38"/>
      <c r="VDD80" s="38"/>
      <c r="VDE80" s="38"/>
      <c r="VDF80" s="38"/>
      <c r="VDG80" s="38"/>
      <c r="VDH80" s="38"/>
      <c r="VDI80" s="38"/>
      <c r="VDJ80" s="38"/>
      <c r="VDK80" s="38"/>
      <c r="VDL80" s="38"/>
      <c r="VDM80" s="38"/>
      <c r="VDN80" s="38"/>
      <c r="VDO80" s="38"/>
      <c r="VDP80" s="38"/>
      <c r="VDQ80" s="38"/>
      <c r="VDR80" s="38"/>
      <c r="VDS80" s="38"/>
      <c r="VDT80" s="38"/>
      <c r="VDU80" s="38"/>
      <c r="VDV80" s="38"/>
      <c r="VDW80" s="38"/>
      <c r="VDX80" s="38"/>
      <c r="VDY80" s="38"/>
      <c r="VDZ80" s="38"/>
      <c r="VEA80" s="38"/>
      <c r="VEB80" s="38"/>
      <c r="VEC80" s="38"/>
      <c r="VED80" s="38"/>
      <c r="VEE80" s="38"/>
      <c r="VEF80" s="38"/>
      <c r="VEG80" s="38"/>
      <c r="VEH80" s="38"/>
      <c r="VEI80" s="38"/>
      <c r="VEJ80" s="38"/>
      <c r="VEK80" s="38"/>
      <c r="VEL80" s="38"/>
      <c r="VEM80" s="38"/>
      <c r="VEN80" s="38"/>
      <c r="VEO80" s="38"/>
      <c r="VEP80" s="38"/>
      <c r="VEQ80" s="38"/>
      <c r="VER80" s="38"/>
      <c r="VES80" s="38"/>
      <c r="VET80" s="38"/>
      <c r="VEU80" s="38"/>
      <c r="VEV80" s="38"/>
      <c r="VEW80" s="38"/>
      <c r="VEX80" s="38"/>
      <c r="VEY80" s="38"/>
      <c r="VEZ80" s="38"/>
      <c r="VFA80" s="38"/>
      <c r="VFB80" s="38"/>
      <c r="VFC80" s="38"/>
      <c r="VFD80" s="38"/>
      <c r="VFE80" s="38"/>
      <c r="VFF80" s="38"/>
      <c r="VFG80" s="38"/>
      <c r="VFH80" s="38"/>
      <c r="VFI80" s="38"/>
      <c r="VFJ80" s="38"/>
      <c r="VFK80" s="38"/>
      <c r="VFL80" s="38"/>
      <c r="VFM80" s="38"/>
      <c r="VFN80" s="38"/>
      <c r="VFO80" s="38"/>
      <c r="VFP80" s="38"/>
      <c r="VFQ80" s="38"/>
      <c r="VFR80" s="38"/>
      <c r="VFS80" s="38"/>
      <c r="VFT80" s="38"/>
      <c r="VFU80" s="38"/>
      <c r="VFV80" s="38"/>
      <c r="VFW80" s="38"/>
      <c r="VFX80" s="38"/>
      <c r="VFY80" s="38"/>
      <c r="VFZ80" s="38"/>
      <c r="VGA80" s="38"/>
      <c r="VGB80" s="38"/>
      <c r="VGC80" s="38"/>
      <c r="VGD80" s="38"/>
      <c r="VGE80" s="38"/>
      <c r="VGF80" s="38"/>
      <c r="VGG80" s="38"/>
      <c r="VGH80" s="38"/>
      <c r="VGI80" s="38"/>
      <c r="VGJ80" s="38"/>
      <c r="VGK80" s="38"/>
      <c r="VGL80" s="38"/>
      <c r="VGM80" s="38"/>
      <c r="VGN80" s="38"/>
      <c r="VGO80" s="38"/>
      <c r="VGP80" s="38"/>
      <c r="VGQ80" s="38"/>
      <c r="VGR80" s="38"/>
      <c r="VGS80" s="38"/>
      <c r="VGT80" s="38"/>
      <c r="VGU80" s="38"/>
      <c r="VGV80" s="38"/>
      <c r="VGW80" s="38"/>
      <c r="VGX80" s="38"/>
      <c r="VGY80" s="38"/>
      <c r="VGZ80" s="38"/>
      <c r="VHA80" s="38"/>
      <c r="VHB80" s="38"/>
      <c r="VHC80" s="38"/>
      <c r="VHD80" s="38"/>
      <c r="VHE80" s="38"/>
      <c r="VHF80" s="38"/>
      <c r="VHG80" s="38"/>
      <c r="VHH80" s="38"/>
      <c r="VHI80" s="38"/>
      <c r="VHJ80" s="38"/>
      <c r="VHK80" s="38"/>
      <c r="VHL80" s="38"/>
      <c r="VHM80" s="38"/>
      <c r="VHN80" s="38"/>
      <c r="VHO80" s="38"/>
      <c r="VHP80" s="38"/>
      <c r="VHQ80" s="38"/>
      <c r="VHR80" s="38"/>
      <c r="VHS80" s="38"/>
      <c r="VHT80" s="38"/>
      <c r="VHU80" s="38"/>
      <c r="VHV80" s="38"/>
      <c r="VHW80" s="38"/>
      <c r="VHX80" s="38"/>
      <c r="VHY80" s="38"/>
      <c r="VHZ80" s="38"/>
      <c r="VIA80" s="38"/>
      <c r="VIB80" s="38"/>
      <c r="VIC80" s="38"/>
      <c r="VID80" s="38"/>
      <c r="VIE80" s="38"/>
      <c r="VIF80" s="38"/>
      <c r="VIG80" s="38"/>
      <c r="VIH80" s="38"/>
      <c r="VII80" s="38"/>
      <c r="VIJ80" s="38"/>
      <c r="VIK80" s="38"/>
      <c r="VIL80" s="38"/>
      <c r="VIM80" s="38"/>
      <c r="VIN80" s="38"/>
      <c r="VIO80" s="38"/>
      <c r="VIP80" s="38"/>
      <c r="VIQ80" s="38"/>
      <c r="VIR80" s="38"/>
      <c r="VIS80" s="38"/>
      <c r="VIT80" s="38"/>
      <c r="VIU80" s="38"/>
      <c r="VIV80" s="38"/>
      <c r="VIW80" s="38"/>
      <c r="VIX80" s="38"/>
      <c r="VIY80" s="38"/>
      <c r="VIZ80" s="38"/>
      <c r="VJA80" s="38"/>
      <c r="VJB80" s="38"/>
      <c r="VJC80" s="38"/>
      <c r="VJD80" s="38"/>
      <c r="VJE80" s="38"/>
      <c r="VJF80" s="38"/>
      <c r="VJG80" s="38"/>
      <c r="VJH80" s="38"/>
      <c r="VJI80" s="38"/>
      <c r="VJJ80" s="38"/>
      <c r="VJK80" s="38"/>
      <c r="VJL80" s="38"/>
      <c r="VJM80" s="38"/>
      <c r="VJN80" s="38"/>
      <c r="VJO80" s="38"/>
      <c r="VJP80" s="38"/>
      <c r="VJQ80" s="38"/>
      <c r="VJR80" s="38"/>
      <c r="VJS80" s="38"/>
      <c r="VJT80" s="38"/>
      <c r="VJU80" s="38"/>
      <c r="VJV80" s="38"/>
      <c r="VJW80" s="38"/>
      <c r="VJX80" s="38"/>
      <c r="VJY80" s="38"/>
      <c r="VJZ80" s="38"/>
      <c r="VKA80" s="38"/>
      <c r="VKB80" s="38"/>
      <c r="VKC80" s="38"/>
      <c r="VKD80" s="38"/>
      <c r="VKE80" s="38"/>
      <c r="VKF80" s="38"/>
      <c r="VKG80" s="38"/>
      <c r="VKH80" s="38"/>
      <c r="VKI80" s="38"/>
      <c r="VKJ80" s="38"/>
      <c r="VKK80" s="38"/>
      <c r="VKL80" s="38"/>
      <c r="VKM80" s="38"/>
      <c r="VKN80" s="38"/>
      <c r="VKO80" s="38"/>
      <c r="VKP80" s="38"/>
      <c r="VKQ80" s="38"/>
      <c r="VKR80" s="38"/>
      <c r="VKS80" s="38"/>
      <c r="VKT80" s="38"/>
      <c r="VKU80" s="38"/>
      <c r="VKV80" s="38"/>
      <c r="VKW80" s="38"/>
      <c r="VKX80" s="38"/>
      <c r="VKY80" s="38"/>
      <c r="VKZ80" s="38"/>
      <c r="VLA80" s="38"/>
      <c r="VLB80" s="38"/>
      <c r="VLC80" s="38"/>
      <c r="VLD80" s="38"/>
      <c r="VLE80" s="38"/>
      <c r="VLF80" s="38"/>
      <c r="VLG80" s="38"/>
      <c r="VLH80" s="38"/>
      <c r="VLI80" s="38"/>
      <c r="VLJ80" s="38"/>
      <c r="VLK80" s="38"/>
      <c r="VLL80" s="38"/>
      <c r="VLM80" s="38"/>
      <c r="VLN80" s="38"/>
      <c r="VLO80" s="38"/>
      <c r="VLP80" s="38"/>
      <c r="VLQ80" s="38"/>
      <c r="VLR80" s="38"/>
      <c r="VLS80" s="38"/>
      <c r="VLT80" s="38"/>
      <c r="VLU80" s="38"/>
      <c r="VLV80" s="38"/>
      <c r="VLW80" s="38"/>
      <c r="VLX80" s="38"/>
      <c r="VLY80" s="38"/>
      <c r="VLZ80" s="38"/>
      <c r="VMA80" s="38"/>
      <c r="VMB80" s="38"/>
      <c r="VMC80" s="38"/>
      <c r="VMD80" s="38"/>
      <c r="VME80" s="38"/>
      <c r="VMF80" s="38"/>
      <c r="VMG80" s="38"/>
      <c r="VMH80" s="38"/>
      <c r="VMI80" s="38"/>
      <c r="VMJ80" s="38"/>
      <c r="VMK80" s="38"/>
      <c r="VML80" s="38"/>
      <c r="VMM80" s="38"/>
      <c r="VMN80" s="38"/>
      <c r="VMO80" s="38"/>
      <c r="VMP80" s="38"/>
      <c r="VMQ80" s="38"/>
      <c r="VMR80" s="38"/>
      <c r="VMS80" s="38"/>
      <c r="VMT80" s="38"/>
      <c r="VMU80" s="38"/>
      <c r="VMV80" s="38"/>
      <c r="VMW80" s="38"/>
      <c r="VMX80" s="38"/>
      <c r="VMY80" s="38"/>
      <c r="VMZ80" s="38"/>
      <c r="VNA80" s="38"/>
      <c r="VNB80" s="38"/>
      <c r="VNC80" s="38"/>
      <c r="VND80" s="38"/>
      <c r="VNE80" s="38"/>
      <c r="VNF80" s="38"/>
      <c r="VNG80" s="38"/>
      <c r="VNH80" s="38"/>
      <c r="VNI80" s="38"/>
      <c r="VNJ80" s="38"/>
      <c r="VNK80" s="38"/>
      <c r="VNL80" s="38"/>
      <c r="VNM80" s="38"/>
      <c r="VNN80" s="38"/>
      <c r="VNO80" s="38"/>
      <c r="VNP80" s="38"/>
      <c r="VNQ80" s="38"/>
      <c r="VNR80" s="38"/>
      <c r="VNS80" s="38"/>
      <c r="VNT80" s="38"/>
      <c r="VNU80" s="38"/>
      <c r="VNV80" s="38"/>
      <c r="VNW80" s="38"/>
      <c r="VNX80" s="38"/>
      <c r="VNY80" s="38"/>
      <c r="VNZ80" s="38"/>
      <c r="VOA80" s="38"/>
      <c r="VOB80" s="38"/>
      <c r="VOC80" s="38"/>
      <c r="VOD80" s="38"/>
      <c r="VOE80" s="38"/>
      <c r="VOF80" s="38"/>
      <c r="VOG80" s="38"/>
      <c r="VOH80" s="38"/>
      <c r="VOI80" s="38"/>
      <c r="VOJ80" s="38"/>
      <c r="VOK80" s="38"/>
      <c r="VOL80" s="38"/>
      <c r="VOM80" s="38"/>
      <c r="VON80" s="38"/>
      <c r="VOO80" s="38"/>
      <c r="VOP80" s="38"/>
      <c r="VOQ80" s="38"/>
      <c r="VOR80" s="38"/>
      <c r="VOS80" s="38"/>
      <c r="VOT80" s="38"/>
      <c r="VOU80" s="38"/>
      <c r="VOV80" s="38"/>
      <c r="VOW80" s="38"/>
      <c r="VOX80" s="38"/>
      <c r="VOY80" s="38"/>
      <c r="VOZ80" s="38"/>
      <c r="VPA80" s="38"/>
      <c r="VPB80" s="38"/>
      <c r="VPC80" s="38"/>
      <c r="VPD80" s="38"/>
      <c r="VPE80" s="38"/>
      <c r="VPF80" s="38"/>
      <c r="VPG80" s="38"/>
      <c r="VPH80" s="38"/>
      <c r="VPI80" s="38"/>
      <c r="VPJ80" s="38"/>
      <c r="VPK80" s="38"/>
      <c r="VPL80" s="38"/>
      <c r="VPM80" s="38"/>
      <c r="VPN80" s="38"/>
      <c r="VPO80" s="38"/>
      <c r="VPP80" s="38"/>
      <c r="VPQ80" s="38"/>
      <c r="VPR80" s="38"/>
      <c r="VPS80" s="38"/>
      <c r="VPT80" s="38"/>
      <c r="VPU80" s="38"/>
      <c r="VPV80" s="38"/>
      <c r="VPW80" s="38"/>
      <c r="VPX80" s="38"/>
      <c r="VPY80" s="38"/>
      <c r="VPZ80" s="38"/>
      <c r="VQA80" s="38"/>
      <c r="VQB80" s="38"/>
      <c r="VQC80" s="38"/>
      <c r="VQD80" s="38"/>
      <c r="VQE80" s="38"/>
      <c r="VQF80" s="38"/>
      <c r="VQG80" s="38"/>
      <c r="VQH80" s="38"/>
      <c r="VQI80" s="38"/>
      <c r="VQJ80" s="38"/>
      <c r="VQK80" s="38"/>
      <c r="VQL80" s="38"/>
      <c r="VQM80" s="38"/>
      <c r="VQN80" s="38"/>
      <c r="VQO80" s="38"/>
      <c r="VQP80" s="38"/>
      <c r="VQQ80" s="38"/>
      <c r="VQR80" s="38"/>
      <c r="VQS80" s="38"/>
      <c r="VQT80" s="38"/>
      <c r="VQU80" s="38"/>
      <c r="VQV80" s="38"/>
      <c r="VQW80" s="38"/>
      <c r="VQX80" s="38"/>
      <c r="VQY80" s="38"/>
      <c r="VQZ80" s="38"/>
      <c r="VRA80" s="38"/>
      <c r="VRB80" s="38"/>
      <c r="VRC80" s="38"/>
      <c r="VRD80" s="38"/>
      <c r="VRE80" s="38"/>
      <c r="VRF80" s="38"/>
      <c r="VRG80" s="38"/>
      <c r="VRH80" s="38"/>
      <c r="VRI80" s="38"/>
      <c r="VRJ80" s="38"/>
      <c r="VRK80" s="38"/>
      <c r="VRL80" s="38"/>
      <c r="VRM80" s="38"/>
      <c r="VRN80" s="38"/>
      <c r="VRO80" s="38"/>
      <c r="VRP80" s="38"/>
      <c r="VRQ80" s="38"/>
      <c r="VRR80" s="38"/>
      <c r="VRS80" s="38"/>
      <c r="VRT80" s="38"/>
      <c r="VRU80" s="38"/>
      <c r="VRV80" s="38"/>
      <c r="VRW80" s="38"/>
      <c r="VRX80" s="38"/>
      <c r="VRY80" s="38"/>
      <c r="VRZ80" s="38"/>
      <c r="VSA80" s="38"/>
      <c r="VSB80" s="38"/>
      <c r="VSC80" s="38"/>
      <c r="VSD80" s="38"/>
      <c r="VSE80" s="38"/>
      <c r="VSF80" s="38"/>
      <c r="VSG80" s="38"/>
      <c r="VSH80" s="38"/>
      <c r="VSI80" s="38"/>
      <c r="VSJ80" s="38"/>
      <c r="VSK80" s="38"/>
      <c r="VSL80" s="38"/>
      <c r="VSM80" s="38"/>
      <c r="VSN80" s="38"/>
      <c r="VSO80" s="38"/>
      <c r="VSP80" s="38"/>
      <c r="VSQ80" s="38"/>
      <c r="VSR80" s="38"/>
      <c r="VSS80" s="38"/>
      <c r="VST80" s="38"/>
      <c r="VSU80" s="38"/>
      <c r="VSV80" s="38"/>
      <c r="VSW80" s="38"/>
      <c r="VSX80" s="38"/>
      <c r="VSY80" s="38"/>
      <c r="VSZ80" s="38"/>
      <c r="VTA80" s="38"/>
      <c r="VTB80" s="38"/>
      <c r="VTC80" s="38"/>
      <c r="VTD80" s="38"/>
      <c r="VTE80" s="38"/>
      <c r="VTF80" s="38"/>
      <c r="VTG80" s="38"/>
      <c r="VTH80" s="38"/>
      <c r="VTI80" s="38"/>
      <c r="VTJ80" s="38"/>
      <c r="VTK80" s="38"/>
      <c r="VTL80" s="38"/>
      <c r="VTM80" s="38"/>
      <c r="VTN80" s="38"/>
      <c r="VTO80" s="38"/>
      <c r="VTP80" s="38"/>
      <c r="VTQ80" s="38"/>
      <c r="VTR80" s="38"/>
      <c r="VTS80" s="38"/>
      <c r="VTT80" s="38"/>
      <c r="VTU80" s="38"/>
      <c r="VTV80" s="38"/>
      <c r="VTW80" s="38"/>
      <c r="VTX80" s="38"/>
      <c r="VTY80" s="38"/>
      <c r="VTZ80" s="38"/>
      <c r="VUA80" s="38"/>
      <c r="VUB80" s="38"/>
      <c r="VUC80" s="38"/>
      <c r="VUD80" s="38"/>
      <c r="VUE80" s="38"/>
      <c r="VUF80" s="38"/>
      <c r="VUG80" s="38"/>
      <c r="VUH80" s="38"/>
      <c r="VUI80" s="38"/>
      <c r="VUJ80" s="38"/>
      <c r="VUK80" s="38"/>
      <c r="VUL80" s="38"/>
      <c r="VUM80" s="38"/>
      <c r="VUN80" s="38"/>
      <c r="VUO80" s="38"/>
      <c r="VUP80" s="38"/>
      <c r="VUQ80" s="38"/>
      <c r="VUR80" s="38"/>
      <c r="VUS80" s="38"/>
      <c r="VUT80" s="38"/>
      <c r="VUU80" s="38"/>
      <c r="VUV80" s="38"/>
      <c r="VUW80" s="38"/>
      <c r="VUX80" s="38"/>
      <c r="VUY80" s="38"/>
      <c r="VUZ80" s="38"/>
      <c r="VVA80" s="38"/>
      <c r="VVB80" s="38"/>
      <c r="VVC80" s="38"/>
      <c r="VVD80" s="38"/>
      <c r="VVE80" s="38"/>
      <c r="VVF80" s="38"/>
      <c r="VVG80" s="38"/>
      <c r="VVH80" s="38"/>
      <c r="VVI80" s="38"/>
      <c r="VVJ80" s="38"/>
      <c r="VVK80" s="38"/>
      <c r="VVL80" s="38"/>
      <c r="VVM80" s="38"/>
      <c r="VVN80" s="38"/>
      <c r="VVO80" s="38"/>
      <c r="VVP80" s="38"/>
      <c r="VVQ80" s="38"/>
      <c r="VVR80" s="38"/>
      <c r="VVS80" s="38"/>
      <c r="VVT80" s="38"/>
      <c r="VVU80" s="38"/>
      <c r="VVV80" s="38"/>
      <c r="VVW80" s="38"/>
      <c r="VVX80" s="38"/>
      <c r="VVY80" s="38"/>
      <c r="VVZ80" s="38"/>
      <c r="VWA80" s="38"/>
      <c r="VWB80" s="38"/>
      <c r="VWC80" s="38"/>
      <c r="VWD80" s="38"/>
      <c r="VWE80" s="38"/>
      <c r="VWF80" s="38"/>
      <c r="VWG80" s="38"/>
      <c r="VWH80" s="38"/>
      <c r="VWI80" s="38"/>
      <c r="VWJ80" s="38"/>
      <c r="VWK80" s="38"/>
      <c r="VWL80" s="38"/>
      <c r="VWM80" s="38"/>
      <c r="VWN80" s="38"/>
      <c r="VWO80" s="38"/>
      <c r="VWP80" s="38"/>
      <c r="VWQ80" s="38"/>
      <c r="VWR80" s="38"/>
      <c r="VWS80" s="38"/>
      <c r="VWT80" s="38"/>
      <c r="VWU80" s="38"/>
      <c r="VWV80" s="38"/>
      <c r="VWW80" s="38"/>
      <c r="VWX80" s="38"/>
      <c r="VWY80" s="38"/>
      <c r="VWZ80" s="38"/>
      <c r="VXA80" s="38"/>
      <c r="VXB80" s="38"/>
      <c r="VXC80" s="38"/>
      <c r="VXD80" s="38"/>
      <c r="VXE80" s="38"/>
      <c r="VXF80" s="38"/>
      <c r="VXG80" s="38"/>
      <c r="VXH80" s="38"/>
      <c r="VXI80" s="38"/>
      <c r="VXJ80" s="38"/>
      <c r="VXK80" s="38"/>
      <c r="VXL80" s="38"/>
      <c r="VXM80" s="38"/>
      <c r="VXN80" s="38"/>
      <c r="VXO80" s="38"/>
      <c r="VXP80" s="38"/>
      <c r="VXQ80" s="38"/>
      <c r="VXR80" s="38"/>
      <c r="VXS80" s="38"/>
      <c r="VXT80" s="38"/>
      <c r="VXU80" s="38"/>
      <c r="VXV80" s="38"/>
      <c r="VXW80" s="38"/>
      <c r="VXX80" s="38"/>
      <c r="VXY80" s="38"/>
      <c r="VXZ80" s="38"/>
      <c r="VYA80" s="38"/>
      <c r="VYB80" s="38"/>
      <c r="VYC80" s="38"/>
      <c r="VYD80" s="38"/>
      <c r="VYE80" s="38"/>
      <c r="VYF80" s="38"/>
      <c r="VYG80" s="38"/>
      <c r="VYH80" s="38"/>
      <c r="VYI80" s="38"/>
      <c r="VYJ80" s="38"/>
      <c r="VYK80" s="38"/>
      <c r="VYL80" s="38"/>
      <c r="VYM80" s="38"/>
      <c r="VYN80" s="38"/>
      <c r="VYO80" s="38"/>
      <c r="VYP80" s="38"/>
      <c r="VYQ80" s="38"/>
      <c r="VYR80" s="38"/>
      <c r="VYS80" s="38"/>
      <c r="VYT80" s="38"/>
      <c r="VYU80" s="38"/>
      <c r="VYV80" s="38"/>
      <c r="VYW80" s="38"/>
      <c r="VYX80" s="38"/>
      <c r="VYY80" s="38"/>
      <c r="VYZ80" s="38"/>
      <c r="VZA80" s="38"/>
      <c r="VZB80" s="38"/>
      <c r="VZC80" s="38"/>
      <c r="VZD80" s="38"/>
      <c r="VZE80" s="38"/>
      <c r="VZF80" s="38"/>
      <c r="VZG80" s="38"/>
      <c r="VZH80" s="38"/>
      <c r="VZI80" s="38"/>
      <c r="VZJ80" s="38"/>
      <c r="VZK80" s="38"/>
      <c r="VZL80" s="38"/>
      <c r="VZM80" s="38"/>
      <c r="VZN80" s="38"/>
      <c r="VZO80" s="38"/>
      <c r="VZP80" s="38"/>
      <c r="VZQ80" s="38"/>
      <c r="VZR80" s="38"/>
      <c r="VZS80" s="38"/>
      <c r="VZT80" s="38"/>
      <c r="VZU80" s="38"/>
      <c r="VZV80" s="38"/>
      <c r="VZW80" s="38"/>
      <c r="VZX80" s="38"/>
      <c r="VZY80" s="38"/>
      <c r="VZZ80" s="38"/>
      <c r="WAA80" s="38"/>
      <c r="WAB80" s="38"/>
      <c r="WAC80" s="38"/>
      <c r="WAD80" s="38"/>
      <c r="WAE80" s="38"/>
      <c r="WAF80" s="38"/>
      <c r="WAG80" s="38"/>
      <c r="WAH80" s="38"/>
      <c r="WAI80" s="38"/>
      <c r="WAJ80" s="38"/>
      <c r="WAK80" s="38"/>
      <c r="WAL80" s="38"/>
      <c r="WAM80" s="38"/>
      <c r="WAN80" s="38"/>
      <c r="WAO80" s="38"/>
      <c r="WAP80" s="38"/>
      <c r="WAQ80" s="38"/>
      <c r="WAR80" s="38"/>
      <c r="WAS80" s="38"/>
      <c r="WAT80" s="38"/>
      <c r="WAU80" s="38"/>
      <c r="WAV80" s="38"/>
      <c r="WAW80" s="38"/>
      <c r="WAX80" s="38"/>
      <c r="WAY80" s="38"/>
      <c r="WAZ80" s="38"/>
      <c r="WBA80" s="38"/>
      <c r="WBB80" s="38"/>
      <c r="WBC80" s="38"/>
      <c r="WBD80" s="38"/>
      <c r="WBE80" s="38"/>
      <c r="WBF80" s="38"/>
      <c r="WBG80" s="38"/>
      <c r="WBH80" s="38"/>
      <c r="WBI80" s="38"/>
      <c r="WBJ80" s="38"/>
      <c r="WBK80" s="38"/>
      <c r="WBL80" s="38"/>
      <c r="WBM80" s="38"/>
      <c r="WBN80" s="38"/>
      <c r="WBO80" s="38"/>
      <c r="WBP80" s="38"/>
      <c r="WBQ80" s="38"/>
      <c r="WBR80" s="38"/>
      <c r="WBS80" s="38"/>
      <c r="WBT80" s="38"/>
      <c r="WBU80" s="38"/>
      <c r="WBV80" s="38"/>
      <c r="WBW80" s="38"/>
      <c r="WBX80" s="38"/>
      <c r="WBY80" s="38"/>
      <c r="WBZ80" s="38"/>
      <c r="WCA80" s="38"/>
      <c r="WCB80" s="38"/>
      <c r="WCC80" s="38"/>
      <c r="WCD80" s="38"/>
      <c r="WCE80" s="38"/>
      <c r="WCF80" s="38"/>
      <c r="WCG80" s="38"/>
      <c r="WCH80" s="38"/>
      <c r="WCI80" s="38"/>
      <c r="WCJ80" s="38"/>
      <c r="WCK80" s="38"/>
      <c r="WCL80" s="38"/>
      <c r="WCM80" s="38"/>
      <c r="WCN80" s="38"/>
      <c r="WCO80" s="38"/>
      <c r="WCP80" s="38"/>
      <c r="WCQ80" s="38"/>
      <c r="WCR80" s="38"/>
      <c r="WCS80" s="38"/>
      <c r="WCT80" s="38"/>
      <c r="WCU80" s="38"/>
      <c r="WCV80" s="38"/>
      <c r="WCW80" s="38"/>
      <c r="WCX80" s="38"/>
      <c r="WCY80" s="38"/>
      <c r="WCZ80" s="38"/>
      <c r="WDA80" s="38"/>
      <c r="WDB80" s="38"/>
      <c r="WDC80" s="38"/>
      <c r="WDD80" s="38"/>
      <c r="WDE80" s="38"/>
      <c r="WDF80" s="38"/>
      <c r="WDG80" s="38"/>
      <c r="WDH80" s="38"/>
      <c r="WDI80" s="38"/>
      <c r="WDJ80" s="38"/>
      <c r="WDK80" s="38"/>
      <c r="WDL80" s="38"/>
      <c r="WDM80" s="38"/>
      <c r="WDN80" s="38"/>
      <c r="WDO80" s="38"/>
      <c r="WDP80" s="38"/>
      <c r="WDQ80" s="38"/>
      <c r="WDR80" s="38"/>
      <c r="WDS80" s="38"/>
      <c r="WDT80" s="38"/>
      <c r="WDU80" s="38"/>
      <c r="WDV80" s="38"/>
      <c r="WDW80" s="38"/>
      <c r="WDX80" s="38"/>
      <c r="WDY80" s="38"/>
      <c r="WDZ80" s="38"/>
      <c r="WEA80" s="38"/>
      <c r="WEB80" s="38"/>
      <c r="WEC80" s="38"/>
      <c r="WED80" s="38"/>
      <c r="WEE80" s="38"/>
      <c r="WEF80" s="38"/>
      <c r="WEG80" s="38"/>
      <c r="WEH80" s="38"/>
      <c r="WEI80" s="38"/>
      <c r="WEJ80" s="38"/>
      <c r="WEK80" s="38"/>
      <c r="WEL80" s="38"/>
      <c r="WEM80" s="38"/>
      <c r="WEN80" s="38"/>
      <c r="WEO80" s="38"/>
      <c r="WEP80" s="38"/>
      <c r="WEQ80" s="38"/>
      <c r="WER80" s="38"/>
      <c r="WES80" s="38"/>
      <c r="WET80" s="38"/>
      <c r="WEU80" s="38"/>
      <c r="WEV80" s="38"/>
      <c r="WEW80" s="38"/>
      <c r="WEX80" s="38"/>
      <c r="WEY80" s="38"/>
      <c r="WEZ80" s="38"/>
      <c r="WFA80" s="38"/>
      <c r="WFB80" s="38"/>
      <c r="WFC80" s="38"/>
      <c r="WFD80" s="38"/>
      <c r="WFE80" s="38"/>
      <c r="WFF80" s="38"/>
      <c r="WFG80" s="38"/>
      <c r="WFH80" s="38"/>
      <c r="WFI80" s="38"/>
      <c r="WFJ80" s="38"/>
      <c r="WFK80" s="38"/>
      <c r="WFL80" s="38"/>
      <c r="WFM80" s="38"/>
      <c r="WFN80" s="38"/>
      <c r="WFO80" s="38"/>
      <c r="WFP80" s="38"/>
      <c r="WFQ80" s="38"/>
      <c r="WFR80" s="38"/>
      <c r="WFS80" s="38"/>
      <c r="WFT80" s="38"/>
      <c r="WFU80" s="38"/>
      <c r="WFV80" s="38"/>
      <c r="WFW80" s="38"/>
      <c r="WFX80" s="38"/>
      <c r="WFY80" s="38"/>
      <c r="WFZ80" s="38"/>
      <c r="WGA80" s="38"/>
      <c r="WGB80" s="38"/>
      <c r="WGC80" s="38"/>
      <c r="WGD80" s="38"/>
      <c r="WGE80" s="38"/>
      <c r="WGF80" s="38"/>
      <c r="WGG80" s="38"/>
      <c r="WGH80" s="38"/>
      <c r="WGI80" s="38"/>
      <c r="WGJ80" s="38"/>
      <c r="WGK80" s="38"/>
      <c r="WGL80" s="38"/>
      <c r="WGM80" s="38"/>
      <c r="WGN80" s="38"/>
      <c r="WGO80" s="38"/>
      <c r="WGP80" s="38"/>
      <c r="WGQ80" s="38"/>
      <c r="WGR80" s="38"/>
      <c r="WGS80" s="38"/>
      <c r="WGT80" s="38"/>
      <c r="WGU80" s="38"/>
      <c r="WGV80" s="38"/>
      <c r="WGW80" s="38"/>
      <c r="WGX80" s="38"/>
      <c r="WGY80" s="38"/>
      <c r="WGZ80" s="38"/>
      <c r="WHA80" s="38"/>
      <c r="WHB80" s="38"/>
      <c r="WHC80" s="38"/>
      <c r="WHD80" s="38"/>
      <c r="WHE80" s="38"/>
      <c r="WHF80" s="38"/>
      <c r="WHG80" s="38"/>
      <c r="WHH80" s="38"/>
      <c r="WHI80" s="38"/>
      <c r="WHJ80" s="38"/>
      <c r="WHK80" s="38"/>
      <c r="WHL80" s="38"/>
      <c r="WHM80" s="38"/>
      <c r="WHN80" s="38"/>
      <c r="WHO80" s="38"/>
      <c r="WHP80" s="38"/>
      <c r="WHQ80" s="38"/>
      <c r="WHR80" s="38"/>
      <c r="WHS80" s="38"/>
      <c r="WHT80" s="38"/>
      <c r="WHU80" s="38"/>
      <c r="WHV80" s="38"/>
      <c r="WHW80" s="38"/>
      <c r="WHX80" s="38"/>
      <c r="WHY80" s="38"/>
      <c r="WHZ80" s="38"/>
      <c r="WIA80" s="38"/>
      <c r="WIB80" s="38"/>
      <c r="WIC80" s="38"/>
      <c r="WID80" s="38"/>
      <c r="WIE80" s="38"/>
      <c r="WIF80" s="38"/>
      <c r="WIG80" s="38"/>
      <c r="WIH80" s="38"/>
      <c r="WII80" s="38"/>
      <c r="WIJ80" s="38"/>
      <c r="WIK80" s="38"/>
      <c r="WIL80" s="38"/>
      <c r="WIM80" s="38"/>
      <c r="WIN80" s="38"/>
      <c r="WIO80" s="38"/>
      <c r="WIP80" s="38"/>
      <c r="WIQ80" s="38"/>
      <c r="WIR80" s="38"/>
      <c r="WIS80" s="38"/>
      <c r="WIT80" s="38"/>
      <c r="WIU80" s="38"/>
      <c r="WIV80" s="38"/>
      <c r="WIW80" s="38"/>
      <c r="WIX80" s="38"/>
      <c r="WIY80" s="38"/>
      <c r="WIZ80" s="38"/>
      <c r="WJA80" s="38"/>
      <c r="WJB80" s="38"/>
      <c r="WJC80" s="38"/>
      <c r="WJD80" s="38"/>
      <c r="WJE80" s="38"/>
      <c r="WJF80" s="38"/>
      <c r="WJG80" s="38"/>
      <c r="WJH80" s="38"/>
      <c r="WJI80" s="38"/>
      <c r="WJJ80" s="38"/>
      <c r="WJK80" s="38"/>
      <c r="WJL80" s="38"/>
      <c r="WJM80" s="38"/>
      <c r="WJN80" s="38"/>
      <c r="WJO80" s="38"/>
      <c r="WJP80" s="38"/>
      <c r="WJQ80" s="38"/>
      <c r="WJR80" s="38"/>
      <c r="WJS80" s="38"/>
      <c r="WJT80" s="38"/>
      <c r="WJU80" s="38"/>
      <c r="WJV80" s="38"/>
      <c r="WJW80" s="38"/>
      <c r="WJX80" s="38"/>
      <c r="WJY80" s="38"/>
      <c r="WJZ80" s="38"/>
      <c r="WKA80" s="38"/>
      <c r="WKB80" s="38"/>
      <c r="WKC80" s="38"/>
      <c r="WKD80" s="38"/>
      <c r="WKE80" s="38"/>
      <c r="WKF80" s="38"/>
      <c r="WKG80" s="38"/>
      <c r="WKH80" s="38"/>
      <c r="WKI80" s="38"/>
      <c r="WKJ80" s="38"/>
      <c r="WKK80" s="38"/>
      <c r="WKL80" s="38"/>
      <c r="WKM80" s="38"/>
      <c r="WKN80" s="38"/>
      <c r="WKO80" s="38"/>
      <c r="WKP80" s="38"/>
      <c r="WKQ80" s="38"/>
      <c r="WKR80" s="38"/>
      <c r="WKS80" s="38"/>
      <c r="WKT80" s="38"/>
      <c r="WKU80" s="38"/>
      <c r="WKV80" s="38"/>
      <c r="WKW80" s="38"/>
      <c r="WKX80" s="38"/>
      <c r="WKY80" s="38"/>
      <c r="WKZ80" s="38"/>
      <c r="WLA80" s="38"/>
      <c r="WLB80" s="38"/>
      <c r="WLC80" s="38"/>
      <c r="WLD80" s="38"/>
      <c r="WLE80" s="38"/>
      <c r="WLF80" s="38"/>
      <c r="WLG80" s="38"/>
      <c r="WLH80" s="38"/>
      <c r="WLI80" s="38"/>
      <c r="WLJ80" s="38"/>
      <c r="WLK80" s="38"/>
      <c r="WLL80" s="38"/>
      <c r="WLM80" s="38"/>
      <c r="WLN80" s="38"/>
      <c r="WLO80" s="38"/>
      <c r="WLP80" s="38"/>
      <c r="WLQ80" s="38"/>
      <c r="WLR80" s="38"/>
      <c r="WLS80" s="38"/>
      <c r="WLT80" s="38"/>
      <c r="WLU80" s="38"/>
      <c r="WLV80" s="38"/>
      <c r="WLW80" s="38"/>
      <c r="WLX80" s="38"/>
      <c r="WLY80" s="38"/>
      <c r="WLZ80" s="38"/>
      <c r="WMA80" s="38"/>
      <c r="WMB80" s="38"/>
      <c r="WMC80" s="38"/>
      <c r="WMD80" s="38"/>
      <c r="WME80" s="38"/>
      <c r="WMF80" s="38"/>
      <c r="WMG80" s="38"/>
      <c r="WMH80" s="38"/>
      <c r="WMI80" s="38"/>
      <c r="WMJ80" s="38"/>
      <c r="WMK80" s="38"/>
      <c r="WML80" s="38"/>
      <c r="WMM80" s="38"/>
      <c r="WMN80" s="38"/>
      <c r="WMO80" s="38"/>
      <c r="WMP80" s="38"/>
      <c r="WMQ80" s="38"/>
      <c r="WMR80" s="38"/>
      <c r="WMS80" s="38"/>
      <c r="WMT80" s="38"/>
      <c r="WMU80" s="38"/>
      <c r="WMV80" s="38"/>
      <c r="WMW80" s="38"/>
      <c r="WMX80" s="38"/>
      <c r="WMY80" s="38"/>
      <c r="WMZ80" s="38"/>
      <c r="WNA80" s="38"/>
      <c r="WNB80" s="38"/>
      <c r="WNC80" s="38"/>
      <c r="WND80" s="38"/>
      <c r="WNE80" s="38"/>
      <c r="WNF80" s="38"/>
      <c r="WNG80" s="38"/>
      <c r="WNH80" s="38"/>
      <c r="WNI80" s="38"/>
      <c r="WNJ80" s="38"/>
      <c r="WNK80" s="38"/>
      <c r="WNL80" s="38"/>
      <c r="WNM80" s="38"/>
      <c r="WNN80" s="38"/>
      <c r="WNO80" s="38"/>
      <c r="WNP80" s="38"/>
      <c r="WNQ80" s="38"/>
      <c r="WNR80" s="38"/>
      <c r="WNS80" s="38"/>
      <c r="WNT80" s="38"/>
      <c r="WNU80" s="38"/>
      <c r="WNV80" s="38"/>
      <c r="WNW80" s="38"/>
      <c r="WNX80" s="38"/>
      <c r="WNY80" s="38"/>
      <c r="WNZ80" s="38"/>
      <c r="WOA80" s="38"/>
      <c r="WOB80" s="38"/>
      <c r="WOC80" s="38"/>
      <c r="WOD80" s="38"/>
      <c r="WOE80" s="38"/>
      <c r="WOF80" s="38"/>
      <c r="WOG80" s="38"/>
      <c r="WOH80" s="38"/>
      <c r="WOI80" s="38"/>
      <c r="WOJ80" s="38"/>
      <c r="WOK80" s="38"/>
      <c r="WOL80" s="38"/>
      <c r="WOM80" s="38"/>
      <c r="WON80" s="38"/>
      <c r="WOO80" s="38"/>
      <c r="WOP80" s="38"/>
      <c r="WOQ80" s="38"/>
      <c r="WOR80" s="38"/>
      <c r="WOS80" s="38"/>
      <c r="WOT80" s="38"/>
      <c r="WOU80" s="38"/>
      <c r="WOV80" s="38"/>
      <c r="WOW80" s="38"/>
      <c r="WOX80" s="38"/>
      <c r="WOY80" s="38"/>
      <c r="WOZ80" s="38"/>
      <c r="WPA80" s="38"/>
      <c r="WPB80" s="38"/>
      <c r="WPC80" s="38"/>
      <c r="WPD80" s="38"/>
      <c r="WPE80" s="38"/>
      <c r="WPF80" s="38"/>
      <c r="WPG80" s="38"/>
      <c r="WPH80" s="38"/>
      <c r="WPI80" s="38"/>
      <c r="WPJ80" s="38"/>
      <c r="WPK80" s="38"/>
      <c r="WPL80" s="38"/>
      <c r="WPM80" s="38"/>
      <c r="WPN80" s="38"/>
      <c r="WPO80" s="38"/>
      <c r="WPP80" s="38"/>
      <c r="WPQ80" s="38"/>
      <c r="WPR80" s="38"/>
      <c r="WPS80" s="38"/>
      <c r="WPT80" s="38"/>
      <c r="WPU80" s="38"/>
      <c r="WPV80" s="38"/>
      <c r="WPW80" s="38"/>
      <c r="WPX80" s="38"/>
      <c r="WPY80" s="38"/>
      <c r="WPZ80" s="38"/>
      <c r="WQA80" s="38"/>
      <c r="WQB80" s="38"/>
      <c r="WQC80" s="38"/>
      <c r="WQD80" s="38"/>
      <c r="WQE80" s="38"/>
      <c r="WQF80" s="38"/>
      <c r="WQG80" s="38"/>
      <c r="WQH80" s="38"/>
      <c r="WQI80" s="38"/>
      <c r="WQJ80" s="38"/>
      <c r="WQK80" s="38"/>
      <c r="WQL80" s="38"/>
      <c r="WQM80" s="38"/>
      <c r="WQN80" s="38"/>
      <c r="WQO80" s="38"/>
      <c r="WQP80" s="38"/>
      <c r="WQQ80" s="38"/>
      <c r="WQR80" s="38"/>
      <c r="WQS80" s="38"/>
      <c r="WQT80" s="38"/>
      <c r="WQU80" s="38"/>
      <c r="WQV80" s="38"/>
      <c r="WQW80" s="38"/>
      <c r="WQX80" s="38"/>
      <c r="WQY80" s="38"/>
      <c r="WQZ80" s="38"/>
      <c r="WRA80" s="38"/>
      <c r="WRB80" s="38"/>
      <c r="WRC80" s="38"/>
      <c r="WRD80" s="38"/>
      <c r="WRE80" s="38"/>
      <c r="WRF80" s="38"/>
      <c r="WRG80" s="38"/>
      <c r="WRH80" s="38"/>
      <c r="WRI80" s="38"/>
      <c r="WRJ80" s="38"/>
      <c r="WRK80" s="38"/>
      <c r="WRL80" s="38"/>
      <c r="WRM80" s="38"/>
      <c r="WRN80" s="38"/>
      <c r="WRO80" s="38"/>
      <c r="WRP80" s="38"/>
      <c r="WRQ80" s="38"/>
      <c r="WRR80" s="38"/>
      <c r="WRS80" s="38"/>
      <c r="WRT80" s="38"/>
      <c r="WRU80" s="38"/>
      <c r="WRV80" s="38"/>
      <c r="WRW80" s="38"/>
      <c r="WRX80" s="38"/>
      <c r="WRY80" s="38"/>
      <c r="WRZ80" s="38"/>
      <c r="WSA80" s="38"/>
      <c r="WSB80" s="38"/>
      <c r="WSC80" s="38"/>
      <c r="WSD80" s="38"/>
      <c r="WSE80" s="38"/>
      <c r="WSF80" s="38"/>
      <c r="WSG80" s="38"/>
      <c r="WSH80" s="38"/>
      <c r="WSI80" s="38"/>
      <c r="WSJ80" s="38"/>
      <c r="WSK80" s="38"/>
      <c r="WSL80" s="38"/>
      <c r="WSM80" s="38"/>
      <c r="WSN80" s="38"/>
      <c r="WSO80" s="38"/>
      <c r="WSP80" s="38"/>
      <c r="WSQ80" s="38"/>
      <c r="WSR80" s="38"/>
      <c r="WSS80" s="38"/>
      <c r="WST80" s="38"/>
      <c r="WSU80" s="38"/>
      <c r="WSV80" s="38"/>
      <c r="WSW80" s="38"/>
      <c r="WSX80" s="38"/>
      <c r="WSY80" s="38"/>
      <c r="WSZ80" s="38"/>
      <c r="WTA80" s="38"/>
      <c r="WTB80" s="38"/>
      <c r="WTC80" s="38"/>
      <c r="WTD80" s="38"/>
      <c r="WTE80" s="38"/>
      <c r="WTF80" s="38"/>
      <c r="WTG80" s="38"/>
      <c r="WTH80" s="38"/>
      <c r="WTI80" s="38"/>
      <c r="WTJ80" s="38"/>
      <c r="WTK80" s="38"/>
      <c r="WTL80" s="38"/>
      <c r="WTM80" s="38"/>
      <c r="WTN80" s="38"/>
      <c r="WTO80" s="38"/>
      <c r="WTP80" s="38"/>
      <c r="WTQ80" s="38"/>
      <c r="WTR80" s="38"/>
      <c r="WTS80" s="38"/>
      <c r="WTT80" s="38"/>
      <c r="WTU80" s="38"/>
      <c r="WTV80" s="38"/>
      <c r="WTW80" s="38"/>
      <c r="WTX80" s="38"/>
      <c r="WTY80" s="38"/>
      <c r="WTZ80" s="38"/>
      <c r="WUA80" s="38"/>
      <c r="WUB80" s="38"/>
      <c r="WUC80" s="38"/>
      <c r="WUD80" s="38"/>
      <c r="WUE80" s="38"/>
      <c r="WUF80" s="38"/>
      <c r="WUG80" s="38"/>
      <c r="WUH80" s="38"/>
      <c r="WUI80" s="38"/>
      <c r="WUJ80" s="38"/>
      <c r="WUK80" s="38"/>
      <c r="WUL80" s="38"/>
      <c r="WUM80" s="38"/>
      <c r="WUN80" s="38"/>
      <c r="WUO80" s="38"/>
      <c r="WUP80" s="38"/>
      <c r="WUQ80" s="38"/>
      <c r="WUR80" s="38"/>
      <c r="WUS80" s="38"/>
      <c r="WUT80" s="38"/>
      <c r="WUU80" s="38"/>
      <c r="WUV80" s="38"/>
      <c r="WUW80" s="38"/>
      <c r="WUX80" s="38"/>
      <c r="WUY80" s="38"/>
      <c r="WUZ80" s="38"/>
      <c r="WVA80" s="38"/>
      <c r="WVB80" s="38"/>
      <c r="WVC80" s="38"/>
      <c r="WVD80" s="38"/>
      <c r="WVE80" s="38"/>
      <c r="WVF80" s="38"/>
      <c r="WVG80" s="38"/>
      <c r="WVH80" s="38"/>
      <c r="WVI80" s="38"/>
      <c r="WVJ80" s="38"/>
      <c r="WVK80" s="38"/>
      <c r="WVL80" s="38"/>
      <c r="WVM80" s="38"/>
      <c r="WVN80" s="38"/>
      <c r="WVO80" s="38"/>
      <c r="WVP80" s="38"/>
      <c r="WVQ80" s="38"/>
      <c r="WVR80" s="38"/>
      <c r="WVS80" s="38"/>
      <c r="WVT80" s="38"/>
      <c r="WVU80" s="38"/>
      <c r="WVV80" s="38"/>
      <c r="WVW80" s="38"/>
      <c r="WVX80" s="38"/>
      <c r="WVY80" s="38"/>
      <c r="WVZ80" s="38"/>
      <c r="WWA80" s="38"/>
      <c r="WWB80" s="38"/>
      <c r="WWC80" s="38"/>
      <c r="WWD80" s="38"/>
      <c r="WWE80" s="38"/>
      <c r="WWF80" s="38"/>
      <c r="WWG80" s="38"/>
      <c r="WWH80" s="38"/>
      <c r="WWI80" s="38"/>
      <c r="WWJ80" s="38"/>
      <c r="WWK80" s="38"/>
      <c r="WWL80" s="38"/>
      <c r="WWM80" s="38"/>
      <c r="WWN80" s="38"/>
      <c r="WWO80" s="38"/>
      <c r="WWP80" s="38"/>
      <c r="WWQ80" s="38"/>
      <c r="WWR80" s="38"/>
      <c r="WWS80" s="38"/>
      <c r="WWT80" s="38"/>
      <c r="WWU80" s="38"/>
      <c r="WWV80" s="38"/>
      <c r="WWW80" s="38"/>
      <c r="WWX80" s="38"/>
      <c r="WWY80" s="38"/>
      <c r="WWZ80" s="38"/>
      <c r="WXA80" s="38"/>
      <c r="WXB80" s="38"/>
      <c r="WXC80" s="38"/>
      <c r="WXD80" s="38"/>
      <c r="WXE80" s="38"/>
      <c r="WXF80" s="38"/>
      <c r="WXG80" s="38"/>
      <c r="WXH80" s="38"/>
      <c r="WXI80" s="38"/>
      <c r="WXJ80" s="38"/>
      <c r="WXK80" s="38"/>
      <c r="WXL80" s="38"/>
      <c r="WXM80" s="38"/>
      <c r="WXN80" s="38"/>
      <c r="WXO80" s="38"/>
      <c r="WXP80" s="38"/>
      <c r="WXQ80" s="38"/>
      <c r="WXR80" s="38"/>
      <c r="WXS80" s="38"/>
      <c r="WXT80" s="38"/>
      <c r="WXU80" s="38"/>
      <c r="WXV80" s="38"/>
      <c r="WXW80" s="38"/>
      <c r="WXX80" s="38"/>
      <c r="WXY80" s="38"/>
      <c r="WXZ80" s="38"/>
      <c r="WYA80" s="38"/>
      <c r="WYB80" s="38"/>
      <c r="WYC80" s="38"/>
      <c r="WYD80" s="38"/>
      <c r="WYE80" s="38"/>
      <c r="WYF80" s="38"/>
      <c r="WYG80" s="38"/>
      <c r="WYH80" s="38"/>
      <c r="WYI80" s="38"/>
      <c r="WYJ80" s="38"/>
      <c r="WYK80" s="38"/>
      <c r="WYL80" s="38"/>
      <c r="WYM80" s="38"/>
      <c r="WYN80" s="38"/>
      <c r="WYO80" s="38"/>
      <c r="WYP80" s="38"/>
      <c r="WYQ80" s="38"/>
      <c r="WYR80" s="38"/>
      <c r="WYS80" s="38"/>
      <c r="WYT80" s="38"/>
      <c r="WYU80" s="38"/>
      <c r="WYV80" s="38"/>
      <c r="WYW80" s="38"/>
      <c r="WYX80" s="38"/>
      <c r="WYY80" s="38"/>
      <c r="WYZ80" s="38"/>
      <c r="WZA80" s="38"/>
      <c r="WZB80" s="38"/>
      <c r="WZC80" s="38"/>
      <c r="WZD80" s="38"/>
      <c r="WZE80" s="38"/>
      <c r="WZF80" s="38"/>
      <c r="WZG80" s="38"/>
      <c r="WZH80" s="38"/>
      <c r="WZI80" s="38"/>
      <c r="WZJ80" s="38"/>
      <c r="WZK80" s="38"/>
      <c r="WZL80" s="38"/>
      <c r="WZM80" s="38"/>
      <c r="WZN80" s="38"/>
      <c r="WZO80" s="38"/>
      <c r="WZP80" s="38"/>
      <c r="WZQ80" s="38"/>
      <c r="WZR80" s="38"/>
      <c r="WZS80" s="38"/>
      <c r="WZT80" s="38"/>
      <c r="WZU80" s="38"/>
      <c r="WZV80" s="38"/>
      <c r="WZW80" s="38"/>
      <c r="WZX80" s="38"/>
      <c r="WZY80" s="38"/>
      <c r="WZZ80" s="38"/>
      <c r="XAA80" s="38"/>
      <c r="XAB80" s="38"/>
      <c r="XAC80" s="38"/>
      <c r="XAD80" s="38"/>
      <c r="XAE80" s="38"/>
      <c r="XAF80" s="38"/>
      <c r="XAG80" s="38"/>
      <c r="XAH80" s="38"/>
      <c r="XAI80" s="38"/>
      <c r="XAJ80" s="38"/>
      <c r="XAK80" s="38"/>
      <c r="XAL80" s="38"/>
      <c r="XAM80" s="38"/>
      <c r="XAN80" s="38"/>
      <c r="XAO80" s="38"/>
      <c r="XAP80" s="38"/>
      <c r="XAQ80" s="38"/>
      <c r="XAR80" s="38"/>
      <c r="XAS80" s="38"/>
      <c r="XAT80" s="38"/>
      <c r="XAU80" s="38"/>
      <c r="XAV80" s="38"/>
      <c r="XAW80" s="38"/>
      <c r="XAX80" s="38"/>
      <c r="XAY80" s="38"/>
      <c r="XAZ80" s="38"/>
      <c r="XBA80" s="38"/>
      <c r="XBB80" s="38"/>
      <c r="XBC80" s="38"/>
      <c r="XBD80" s="38"/>
      <c r="XBE80" s="38"/>
      <c r="XBF80" s="38"/>
      <c r="XBG80" s="38"/>
      <c r="XBH80" s="38"/>
      <c r="XBI80" s="38"/>
      <c r="XBJ80" s="38"/>
      <c r="XBK80" s="38"/>
      <c r="XBL80" s="38"/>
      <c r="XBM80" s="38"/>
      <c r="XBN80" s="38"/>
      <c r="XBO80" s="38"/>
      <c r="XBP80" s="38"/>
      <c r="XBQ80" s="38"/>
      <c r="XBR80" s="38"/>
      <c r="XBS80" s="38"/>
      <c r="XBT80" s="38"/>
      <c r="XBU80" s="38"/>
      <c r="XBV80" s="38"/>
      <c r="XBW80" s="38"/>
      <c r="XBX80" s="38"/>
      <c r="XBY80" s="38"/>
      <c r="XBZ80" s="38"/>
      <c r="XCA80" s="38"/>
      <c r="XCB80" s="38"/>
      <c r="XCC80" s="38"/>
      <c r="XCD80" s="38"/>
      <c r="XCE80" s="38"/>
      <c r="XCF80" s="38"/>
      <c r="XCG80" s="38"/>
      <c r="XCH80" s="38"/>
      <c r="XCI80" s="38"/>
      <c r="XCJ80" s="38"/>
      <c r="XCK80" s="38"/>
      <c r="XCL80" s="38"/>
      <c r="XCM80" s="38"/>
      <c r="XCN80" s="38"/>
      <c r="XCO80" s="38"/>
      <c r="XCP80" s="38"/>
      <c r="XCQ80" s="38"/>
      <c r="XCR80" s="38"/>
      <c r="XCS80" s="38"/>
      <c r="XCT80" s="38"/>
      <c r="XCU80" s="38"/>
      <c r="XCV80" s="38"/>
      <c r="XCW80" s="38"/>
      <c r="XCX80" s="38"/>
      <c r="XCY80" s="38"/>
      <c r="XCZ80" s="38"/>
      <c r="XDA80" s="38"/>
      <c r="XDB80" s="38"/>
      <c r="XDC80" s="38"/>
      <c r="XDD80" s="38"/>
      <c r="XDE80" s="38"/>
      <c r="XDF80" s="38"/>
      <c r="XDG80" s="38"/>
      <c r="XDH80" s="38"/>
      <c r="XDI80" s="38"/>
      <c r="XDJ80" s="38"/>
      <c r="XDK80" s="38"/>
      <c r="XDL80" s="38"/>
      <c r="XDM80" s="38"/>
      <c r="XDN80" s="38"/>
      <c r="XDO80" s="38"/>
      <c r="XDP80" s="38"/>
      <c r="XDQ80" s="38"/>
      <c r="XDR80" s="38"/>
      <c r="XDS80" s="38"/>
      <c r="XDT80" s="38"/>
      <c r="XDU80" s="38"/>
      <c r="XDV80" s="38"/>
      <c r="XDW80" s="38"/>
      <c r="XDX80" s="38"/>
      <c r="XDY80" s="38"/>
      <c r="XDZ80" s="38"/>
      <c r="XEA80" s="38"/>
      <c r="XEB80" s="38"/>
      <c r="XEC80" s="38"/>
      <c r="XED80" s="38"/>
      <c r="XEE80" s="38"/>
      <c r="XEF80" s="38"/>
      <c r="XEG80" s="38"/>
      <c r="XEH80" s="38"/>
      <c r="XEI80" s="38"/>
      <c r="XEJ80" s="38"/>
      <c r="XEK80" s="38"/>
      <c r="XEL80" s="38"/>
      <c r="XEM80" s="38"/>
      <c r="XEN80" s="38"/>
      <c r="XEO80" s="38"/>
      <c r="XEP80" s="38"/>
      <c r="XEQ80" s="38"/>
      <c r="XER80" s="38"/>
      <c r="XES80" s="38"/>
      <c r="XET80" s="38"/>
      <c r="XEU80" s="38"/>
      <c r="XEV80" s="38"/>
      <c r="XEW80" s="38"/>
      <c r="XEX80" s="38"/>
      <c r="XEY80" s="38"/>
      <c r="XEZ80" s="38"/>
      <c r="XFA80" s="38"/>
      <c r="XFB80" s="38"/>
      <c r="XFC80" s="38"/>
      <c r="XFD80" s="38"/>
    </row>
    <row r="81" spans="1:16384" ht="12.75" customHeight="1" thickBot="1" x14ac:dyDescent="0.25">
      <c r="A81" s="117" t="s">
        <v>94</v>
      </c>
      <c r="B81" s="181"/>
      <c r="C81" s="182"/>
      <c r="D81" s="183">
        <f>SUM(D65:D80)</f>
        <v>11404949.239144569</v>
      </c>
      <c r="E81" s="183">
        <f t="shared" ref="E81:O81" si="22">SUM(E65:E80)</f>
        <v>23956180.511455569</v>
      </c>
      <c r="F81" s="183">
        <f t="shared" si="22"/>
        <v>75078376.22911799</v>
      </c>
      <c r="G81" s="183">
        <f t="shared" si="22"/>
        <v>82942734.679960132</v>
      </c>
      <c r="H81" s="183">
        <f t="shared" si="22"/>
        <v>74515179.25624235</v>
      </c>
      <c r="I81" s="183">
        <f t="shared" si="22"/>
        <v>76112548.686340347</v>
      </c>
      <c r="J81" s="183">
        <f t="shared" si="22"/>
        <v>76239754.014060527</v>
      </c>
      <c r="K81" s="183">
        <f t="shared" si="22"/>
        <v>74276348.80963555</v>
      </c>
      <c r="L81" s="183">
        <f t="shared" si="22"/>
        <v>78182421.803457022</v>
      </c>
      <c r="M81" s="183">
        <f t="shared" si="22"/>
        <v>75302328.083443224</v>
      </c>
      <c r="N81" s="183">
        <f t="shared" si="22"/>
        <v>77538353.73860018</v>
      </c>
      <c r="O81" s="183">
        <f t="shared" si="22"/>
        <v>74595701.948542655</v>
      </c>
      <c r="P81" s="184">
        <f>SUM(P65:P80)</f>
        <v>800144877</v>
      </c>
      <c r="Q81"/>
      <c r="R81" s="87"/>
      <c r="T81" s="162">
        <f>SUM(T65:T80)</f>
        <v>800144877</v>
      </c>
      <c r="U81" s="163">
        <f>SUM(U65:U80)</f>
        <v>110439505.97971812</v>
      </c>
      <c r="V81" s="163">
        <f>SUM(V65:V80)</f>
        <v>233570462.6225428</v>
      </c>
      <c r="W81" s="163">
        <f>SUM(W65:W80)</f>
        <v>228698524.6271531</v>
      </c>
      <c r="X81" s="163">
        <f>SUM(X65:X80)</f>
        <v>227436383.77058607</v>
      </c>
      <c r="AK81"/>
    </row>
    <row r="85" spans="1:16384" ht="12.75" customHeight="1" thickBot="1" x14ac:dyDescent="0.25"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  <c r="XFC85"/>
      <c r="XFD85"/>
    </row>
    <row r="86" spans="1:16384" customFormat="1" ht="20.25" thickBot="1" x14ac:dyDescent="0.25">
      <c r="A86" s="185" t="s">
        <v>102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7"/>
      <c r="P86" s="38"/>
      <c r="Q86" s="38"/>
      <c r="AJ86" s="103"/>
      <c r="AK86" s="38"/>
    </row>
    <row r="87" spans="1:16384" customFormat="1" ht="13.5" thickBot="1" x14ac:dyDescent="0.25">
      <c r="A87" s="188" t="s">
        <v>35</v>
      </c>
      <c r="B87" s="189" t="s">
        <v>36</v>
      </c>
      <c r="C87" s="189" t="s">
        <v>37</v>
      </c>
      <c r="D87" s="190" t="s">
        <v>40</v>
      </c>
      <c r="E87" s="190" t="s">
        <v>41</v>
      </c>
      <c r="F87" s="190" t="s">
        <v>42</v>
      </c>
      <c r="G87" s="190" t="s">
        <v>43</v>
      </c>
      <c r="H87" s="190" t="s">
        <v>44</v>
      </c>
      <c r="I87" s="190" t="s">
        <v>45</v>
      </c>
      <c r="J87" s="190" t="s">
        <v>46</v>
      </c>
      <c r="K87" s="190" t="s">
        <v>47</v>
      </c>
      <c r="L87" s="190" t="s">
        <v>48</v>
      </c>
      <c r="M87" s="190" t="s">
        <v>49</v>
      </c>
      <c r="N87" s="190" t="s">
        <v>50</v>
      </c>
      <c r="O87" s="191" t="s">
        <v>51</v>
      </c>
      <c r="AJ87" s="103"/>
    </row>
    <row r="88" spans="1:16384" customFormat="1" x14ac:dyDescent="0.2">
      <c r="A88" s="104" t="s">
        <v>88</v>
      </c>
      <c r="B88" s="105" t="s">
        <v>54</v>
      </c>
      <c r="C88" s="106" t="s">
        <v>10</v>
      </c>
      <c r="D88" s="107">
        <f t="shared" ref="D88:O89" si="23">(D6-D59)/D59</f>
        <v>-0.46647146974340847</v>
      </c>
      <c r="E88" s="107">
        <f t="shared" si="23"/>
        <v>-0.36401007127972868</v>
      </c>
      <c r="F88" s="107">
        <f t="shared" si="23"/>
        <v>0.89186835760056793</v>
      </c>
      <c r="G88" s="107">
        <f t="shared" si="23"/>
        <v>-0.45093489688448363</v>
      </c>
      <c r="H88" s="107">
        <f t="shared" si="23"/>
        <v>0.2483522250841147</v>
      </c>
      <c r="I88" s="107">
        <f t="shared" si="23"/>
        <v>-1</v>
      </c>
      <c r="J88" s="107">
        <f t="shared" si="23"/>
        <v>-1</v>
      </c>
      <c r="K88" s="107">
        <f t="shared" si="23"/>
        <v>-1</v>
      </c>
      <c r="L88" s="107">
        <f t="shared" si="23"/>
        <v>-1</v>
      </c>
      <c r="M88" s="107">
        <f t="shared" si="23"/>
        <v>-1</v>
      </c>
      <c r="N88" s="107">
        <f t="shared" si="23"/>
        <v>-1</v>
      </c>
      <c r="O88" s="107">
        <f t="shared" si="23"/>
        <v>-1</v>
      </c>
      <c r="P88" s="108">
        <f>SUM(D88:O88)</f>
        <v>-7.1411958552229384</v>
      </c>
      <c r="AJ88" s="103"/>
    </row>
    <row r="89" spans="1:16384" customFormat="1" x14ac:dyDescent="0.2">
      <c r="A89" s="104"/>
      <c r="B89" s="105" t="s">
        <v>55</v>
      </c>
      <c r="C89" s="106" t="s">
        <v>11</v>
      </c>
      <c r="D89" s="107">
        <f t="shared" si="23"/>
        <v>1.0200873142440932</v>
      </c>
      <c r="E89" s="107">
        <f t="shared" si="23"/>
        <v>-8.5561880653036423E-2</v>
      </c>
      <c r="F89" s="107">
        <f t="shared" si="23"/>
        <v>7.7388840498385748E-3</v>
      </c>
      <c r="G89" s="107">
        <f t="shared" si="23"/>
        <v>1.0064282048255059E-2</v>
      </c>
      <c r="H89" s="107">
        <f t="shared" si="23"/>
        <v>1.0066471776310303E-2</v>
      </c>
      <c r="I89" s="107">
        <f t="shared" si="23"/>
        <v>-1</v>
      </c>
      <c r="J89" s="107">
        <f t="shared" si="23"/>
        <v>-1</v>
      </c>
      <c r="K89" s="107">
        <f t="shared" si="23"/>
        <v>-1</v>
      </c>
      <c r="L89" s="107">
        <f t="shared" si="23"/>
        <v>-1</v>
      </c>
      <c r="M89" s="107">
        <f t="shared" si="23"/>
        <v>-1</v>
      </c>
      <c r="N89" s="107">
        <f t="shared" si="23"/>
        <v>-1</v>
      </c>
      <c r="O89" s="107">
        <f t="shared" si="23"/>
        <v>-1</v>
      </c>
      <c r="P89" s="192">
        <f>SUM(D89:O89)</f>
        <v>-6.0376049285345399</v>
      </c>
      <c r="AJ89" s="103"/>
    </row>
    <row r="90" spans="1:16384" customFormat="1" x14ac:dyDescent="0.2">
      <c r="A90" s="104"/>
      <c r="B90" s="105" t="s">
        <v>89</v>
      </c>
      <c r="C90" s="106" t="s">
        <v>90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92">
        <f t="shared" ref="P90:P91" si="24">SUM(D90:O90)</f>
        <v>0</v>
      </c>
      <c r="AJ90" s="103"/>
    </row>
    <row r="91" spans="1:16384" customFormat="1" ht="13.5" thickBot="1" x14ac:dyDescent="0.25">
      <c r="A91" s="104"/>
      <c r="B91" s="105" t="s">
        <v>91</v>
      </c>
      <c r="C91" s="106" t="s">
        <v>29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93">
        <f t="shared" si="24"/>
        <v>0</v>
      </c>
      <c r="AJ91" s="103"/>
    </row>
    <row r="92" spans="1:16384" customFormat="1" ht="13.5" thickBot="1" x14ac:dyDescent="0.25">
      <c r="A92" s="117" t="s">
        <v>92</v>
      </c>
      <c r="B92" s="118"/>
      <c r="C92" s="119"/>
      <c r="D92" s="120">
        <f t="shared" ref="D92:O92" si="25">(D10-D63)/D63</f>
        <v>0.31791962807113561</v>
      </c>
      <c r="E92" s="120">
        <f t="shared" si="25"/>
        <v>-0.28065934175549012</v>
      </c>
      <c r="F92" s="120">
        <f t="shared" si="25"/>
        <v>0.59899328794035733</v>
      </c>
      <c r="G92" s="120">
        <f t="shared" si="25"/>
        <v>-0.34119174109371192</v>
      </c>
      <c r="H92" s="120">
        <f t="shared" si="25"/>
        <v>0.1891030802013618</v>
      </c>
      <c r="I92" s="120">
        <f t="shared" si="25"/>
        <v>-1</v>
      </c>
      <c r="J92" s="120">
        <f t="shared" si="25"/>
        <v>-1</v>
      </c>
      <c r="K92" s="120">
        <f t="shared" si="25"/>
        <v>-1</v>
      </c>
      <c r="L92" s="120">
        <f t="shared" si="25"/>
        <v>-1</v>
      </c>
      <c r="M92" s="120">
        <f t="shared" si="25"/>
        <v>-1</v>
      </c>
      <c r="N92" s="120">
        <f t="shared" si="25"/>
        <v>-1</v>
      </c>
      <c r="O92" s="120">
        <f t="shared" si="25"/>
        <v>-1</v>
      </c>
      <c r="P92" s="120">
        <f>(U9-P63)/P63</f>
        <v>-0.92121972453123724</v>
      </c>
      <c r="AJ92" s="103"/>
    </row>
    <row r="93" spans="1:16384" customFormat="1" x14ac:dyDescent="0.2">
      <c r="A93" s="126" t="s">
        <v>93</v>
      </c>
      <c r="B93" s="127" t="s">
        <v>57</v>
      </c>
      <c r="C93" s="128" t="s">
        <v>14</v>
      </c>
      <c r="D93" s="107">
        <f t="shared" ref="D93:O108" si="26">IF(D65=0,0,(D12-D65)/D65)</f>
        <v>0.37359585171877396</v>
      </c>
      <c r="E93" s="107" t="e">
        <f>IF(E65=0,0,(#REF!-E65)/E65)</f>
        <v>#REF!</v>
      </c>
      <c r="F93" s="107">
        <f t="shared" si="26"/>
        <v>0.11297158892951542</v>
      </c>
      <c r="G93" s="107">
        <f t="shared" si="26"/>
        <v>-9.921415654654625E-2</v>
      </c>
      <c r="H93" s="107">
        <f t="shared" si="26"/>
        <v>-5.2467201317138369E-2</v>
      </c>
      <c r="I93" s="107">
        <f t="shared" ref="I93:I108" si="27">IF(I65=0,0,(E12-I65)/I65)</f>
        <v>-0.86648314645376734</v>
      </c>
      <c r="J93" s="107">
        <f t="shared" si="26"/>
        <v>-1</v>
      </c>
      <c r="K93" s="107">
        <f t="shared" si="26"/>
        <v>-1</v>
      </c>
      <c r="L93" s="107">
        <f t="shared" si="26"/>
        <v>-1</v>
      </c>
      <c r="M93" s="107">
        <f t="shared" si="26"/>
        <v>-1</v>
      </c>
      <c r="N93" s="107">
        <f t="shared" si="26"/>
        <v>-1</v>
      </c>
      <c r="O93" s="107">
        <f t="shared" si="26"/>
        <v>-1</v>
      </c>
      <c r="P93" s="194" t="e">
        <f>SUM(D93:O93)</f>
        <v>#REF!</v>
      </c>
      <c r="AJ93" s="103"/>
    </row>
    <row r="94" spans="1:16384" customFormat="1" x14ac:dyDescent="0.2">
      <c r="A94" s="104"/>
      <c r="B94" s="105" t="s">
        <v>58</v>
      </c>
      <c r="C94" s="106" t="s">
        <v>15</v>
      </c>
      <c r="D94" s="107">
        <f t="shared" si="26"/>
        <v>0.20345168908357728</v>
      </c>
      <c r="E94" s="107" t="e">
        <f>IF(E66=0,0,(#REF!-E66)/E66)</f>
        <v>#REF!</v>
      </c>
      <c r="F94" s="107">
        <f t="shared" si="26"/>
        <v>6.3718204179736879E-2</v>
      </c>
      <c r="G94" s="107">
        <f t="shared" si="26"/>
        <v>2.4854103440906352E-2</v>
      </c>
      <c r="H94" s="107">
        <f t="shared" si="26"/>
        <v>0.10080932476764068</v>
      </c>
      <c r="I94" s="107">
        <f t="shared" si="27"/>
        <v>0.22985927367625722</v>
      </c>
      <c r="J94" s="107">
        <f t="shared" si="26"/>
        <v>-1</v>
      </c>
      <c r="K94" s="107">
        <f t="shared" si="26"/>
        <v>-1</v>
      </c>
      <c r="L94" s="107">
        <f t="shared" si="26"/>
        <v>-1</v>
      </c>
      <c r="M94" s="107">
        <f t="shared" si="26"/>
        <v>-1</v>
      </c>
      <c r="N94" s="107">
        <f t="shared" si="26"/>
        <v>-1</v>
      </c>
      <c r="O94" s="107">
        <f t="shared" si="26"/>
        <v>-1</v>
      </c>
      <c r="P94" s="195" t="e">
        <f t="shared" ref="P94:P108" si="28">SUM(D94:O94)</f>
        <v>#REF!</v>
      </c>
      <c r="AJ94" s="103"/>
    </row>
    <row r="95" spans="1:16384" customFormat="1" x14ac:dyDescent="0.2">
      <c r="A95" s="104"/>
      <c r="B95" s="105" t="s">
        <v>59</v>
      </c>
      <c r="C95" s="106" t="s">
        <v>16</v>
      </c>
      <c r="D95" s="107">
        <f t="shared" si="26"/>
        <v>0.34931746531002872</v>
      </c>
      <c r="E95" s="107" t="e">
        <f>IF(E67=0,0,(#REF!-E67)/E67)</f>
        <v>#REF!</v>
      </c>
      <c r="F95" s="107">
        <f t="shared" si="26"/>
        <v>-5.8654699298142567E-3</v>
      </c>
      <c r="G95" s="107">
        <f t="shared" si="26"/>
        <v>5.0898507866279669E-2</v>
      </c>
      <c r="H95" s="107">
        <f t="shared" si="26"/>
        <v>3.5308624664411772E-2</v>
      </c>
      <c r="I95" s="107">
        <f t="shared" si="27"/>
        <v>-0.73076624053946049</v>
      </c>
      <c r="J95" s="107">
        <f t="shared" si="26"/>
        <v>-1</v>
      </c>
      <c r="K95" s="107">
        <f t="shared" si="26"/>
        <v>-1</v>
      </c>
      <c r="L95" s="107">
        <f t="shared" si="26"/>
        <v>-1</v>
      </c>
      <c r="M95" s="107">
        <f t="shared" si="26"/>
        <v>-1</v>
      </c>
      <c r="N95" s="107">
        <f t="shared" si="26"/>
        <v>-1</v>
      </c>
      <c r="O95" s="107">
        <f t="shared" si="26"/>
        <v>-1</v>
      </c>
      <c r="P95" s="195" t="e">
        <f t="shared" si="28"/>
        <v>#REF!</v>
      </c>
      <c r="AJ95" s="103"/>
    </row>
    <row r="96" spans="1:16384" customFormat="1" x14ac:dyDescent="0.2">
      <c r="A96" s="104"/>
      <c r="B96" s="105" t="s">
        <v>60</v>
      </c>
      <c r="C96" s="106" t="s">
        <v>17</v>
      </c>
      <c r="D96" s="107">
        <f t="shared" si="26"/>
        <v>-0.1861571911954196</v>
      </c>
      <c r="E96" s="107" t="e">
        <f>IF(E68=0,0,(#REF!-E68)/E68)</f>
        <v>#REF!</v>
      </c>
      <c r="F96" s="107">
        <f t="shared" si="26"/>
        <v>-4.4249219913421671E-2</v>
      </c>
      <c r="G96" s="107">
        <f t="shared" si="26"/>
        <v>0.1275336178611835</v>
      </c>
      <c r="H96" s="107">
        <f t="shared" si="26"/>
        <v>0.14912153361033187</v>
      </c>
      <c r="I96" s="107">
        <f t="shared" si="27"/>
        <v>-0.84541129259891412</v>
      </c>
      <c r="J96" s="107">
        <f t="shared" si="26"/>
        <v>-1</v>
      </c>
      <c r="K96" s="107">
        <f t="shared" si="26"/>
        <v>-1</v>
      </c>
      <c r="L96" s="107">
        <f t="shared" si="26"/>
        <v>-1</v>
      </c>
      <c r="M96" s="107">
        <f t="shared" si="26"/>
        <v>-1</v>
      </c>
      <c r="N96" s="107">
        <f t="shared" si="26"/>
        <v>-1</v>
      </c>
      <c r="O96" s="107">
        <f t="shared" si="26"/>
        <v>-1</v>
      </c>
      <c r="P96" s="195" t="e">
        <f t="shared" si="28"/>
        <v>#REF!</v>
      </c>
      <c r="AJ96" s="103"/>
    </row>
    <row r="97" spans="1:16384" customFormat="1" x14ac:dyDescent="0.2">
      <c r="A97" s="104"/>
      <c r="B97" s="105" t="s">
        <v>61</v>
      </c>
      <c r="C97" s="106" t="s">
        <v>18</v>
      </c>
      <c r="D97" s="107">
        <f t="shared" si="26"/>
        <v>0.1440597924478145</v>
      </c>
      <c r="E97" s="107" t="e">
        <f>IF(E69=0,0,(#REF!-E69)/E69)</f>
        <v>#REF!</v>
      </c>
      <c r="F97" s="107">
        <f t="shared" si="26"/>
        <v>-1.4614334234936752E-2</v>
      </c>
      <c r="G97" s="107">
        <f t="shared" si="26"/>
        <v>-0.56924571901695353</v>
      </c>
      <c r="H97" s="107">
        <f t="shared" si="26"/>
        <v>0.86158464801754642</v>
      </c>
      <c r="I97" s="107">
        <f t="shared" si="27"/>
        <v>-0.47543899013218449</v>
      </c>
      <c r="J97" s="107">
        <f t="shared" si="26"/>
        <v>-1</v>
      </c>
      <c r="K97" s="107">
        <f t="shared" si="26"/>
        <v>-1</v>
      </c>
      <c r="L97" s="107">
        <f t="shared" si="26"/>
        <v>-1</v>
      </c>
      <c r="M97" s="107">
        <f t="shared" si="26"/>
        <v>-1</v>
      </c>
      <c r="N97" s="107">
        <f t="shared" si="26"/>
        <v>-1</v>
      </c>
      <c r="O97" s="107">
        <f t="shared" si="26"/>
        <v>-1</v>
      </c>
      <c r="P97" s="195" t="e">
        <f t="shared" si="28"/>
        <v>#REF!</v>
      </c>
      <c r="AJ97" s="103"/>
    </row>
    <row r="98" spans="1:16384" customFormat="1" x14ac:dyDescent="0.2">
      <c r="A98" s="104"/>
      <c r="B98" s="105" t="s">
        <v>62</v>
      </c>
      <c r="C98" s="106" t="s">
        <v>19</v>
      </c>
      <c r="D98" s="107">
        <f t="shared" si="26"/>
        <v>-1</v>
      </c>
      <c r="E98" s="107" t="e">
        <f>IF(E70=0,0,(#REF!-E70)/E70)</f>
        <v>#REF!</v>
      </c>
      <c r="F98" s="107">
        <f t="shared" si="26"/>
        <v>0.97588333333333355</v>
      </c>
      <c r="G98" s="107">
        <f t="shared" si="26"/>
        <v>1.2240766666666669</v>
      </c>
      <c r="H98" s="107">
        <f t="shared" si="26"/>
        <v>-1</v>
      </c>
      <c r="I98" s="107">
        <f t="shared" si="27"/>
        <v>-1</v>
      </c>
      <c r="J98" s="107">
        <f t="shared" si="26"/>
        <v>-1</v>
      </c>
      <c r="K98" s="107">
        <f t="shared" si="26"/>
        <v>-1</v>
      </c>
      <c r="L98" s="107">
        <f t="shared" si="26"/>
        <v>-1</v>
      </c>
      <c r="M98" s="107">
        <f t="shared" si="26"/>
        <v>-1</v>
      </c>
      <c r="N98" s="107">
        <f t="shared" si="26"/>
        <v>-1</v>
      </c>
      <c r="O98" s="107">
        <f t="shared" si="26"/>
        <v>-1</v>
      </c>
      <c r="P98" s="195" t="e">
        <f t="shared" si="28"/>
        <v>#REF!</v>
      </c>
      <c r="AJ98" s="103"/>
    </row>
    <row r="99" spans="1:16384" customFormat="1" x14ac:dyDescent="0.2">
      <c r="A99" s="104"/>
      <c r="B99" s="105" t="s">
        <v>63</v>
      </c>
      <c r="C99" s="106" t="s">
        <v>20</v>
      </c>
      <c r="D99" s="107">
        <f t="shared" si="26"/>
        <v>-5.6803703593573639E-2</v>
      </c>
      <c r="E99" s="107" t="e">
        <f>IF(E71=0,0,(#REF!-E71)/E71)</f>
        <v>#REF!</v>
      </c>
      <c r="F99" s="107">
        <f t="shared" si="26"/>
        <v>-4.6333127167519951E-2</v>
      </c>
      <c r="G99" s="107">
        <f t="shared" si="26"/>
        <v>7.3353134732728423E-3</v>
      </c>
      <c r="H99" s="107">
        <f t="shared" si="26"/>
        <v>-8.8131476766601918E-3</v>
      </c>
      <c r="I99" s="107">
        <f t="shared" si="27"/>
        <v>-0.21570742214363778</v>
      </c>
      <c r="J99" s="107">
        <f t="shared" si="26"/>
        <v>-1</v>
      </c>
      <c r="K99" s="107">
        <f t="shared" si="26"/>
        <v>-1</v>
      </c>
      <c r="L99" s="107">
        <f t="shared" si="26"/>
        <v>-1</v>
      </c>
      <c r="M99" s="107">
        <f t="shared" si="26"/>
        <v>-1</v>
      </c>
      <c r="N99" s="107">
        <f t="shared" si="26"/>
        <v>-1</v>
      </c>
      <c r="O99" s="107">
        <f t="shared" si="26"/>
        <v>-1</v>
      </c>
      <c r="P99" s="195" t="e">
        <f t="shared" si="28"/>
        <v>#REF!</v>
      </c>
      <c r="AJ99" s="103"/>
    </row>
    <row r="100" spans="1:16384" customFormat="1" x14ac:dyDescent="0.2">
      <c r="A100" s="104"/>
      <c r="B100" s="105" t="s">
        <v>64</v>
      </c>
      <c r="C100" s="106" t="s">
        <v>21</v>
      </c>
      <c r="D100" s="107">
        <f t="shared" si="26"/>
        <v>-9.9249756325991825E-2</v>
      </c>
      <c r="E100" s="107" t="e">
        <f>IF(E72=0,0,(#REF!-E72)/E72)</f>
        <v>#REF!</v>
      </c>
      <c r="F100" s="107">
        <f t="shared" si="26"/>
        <v>-9.4078267944758265E-2</v>
      </c>
      <c r="G100" s="107">
        <f t="shared" si="26"/>
        <v>-4.695527232697716E-2</v>
      </c>
      <c r="H100" s="107">
        <f t="shared" si="26"/>
        <v>-2.0102044952531446E-2</v>
      </c>
      <c r="I100" s="107">
        <f t="shared" si="27"/>
        <v>-0.67174868133525123</v>
      </c>
      <c r="J100" s="107">
        <f t="shared" si="26"/>
        <v>-1</v>
      </c>
      <c r="K100" s="107">
        <f t="shared" si="26"/>
        <v>-1</v>
      </c>
      <c r="L100" s="107">
        <f t="shared" si="26"/>
        <v>-1</v>
      </c>
      <c r="M100" s="107">
        <f t="shared" si="26"/>
        <v>-1</v>
      </c>
      <c r="N100" s="107">
        <f t="shared" si="26"/>
        <v>-1</v>
      </c>
      <c r="O100" s="107">
        <f t="shared" si="26"/>
        <v>-1</v>
      </c>
      <c r="P100" s="195" t="e">
        <f t="shared" si="28"/>
        <v>#REF!</v>
      </c>
      <c r="AJ100" s="103"/>
    </row>
    <row r="101" spans="1:16384" customFormat="1" x14ac:dyDescent="0.2">
      <c r="A101" s="104"/>
      <c r="B101" s="105" t="s">
        <v>65</v>
      </c>
      <c r="C101" s="106" t="s">
        <v>22</v>
      </c>
      <c r="D101" s="107">
        <f t="shared" si="26"/>
        <v>6.9460314333516363E-2</v>
      </c>
      <c r="E101" s="107" t="e">
        <f>IF(E73=0,0,(#REF!-E73)/E73)</f>
        <v>#REF!</v>
      </c>
      <c r="F101" s="107">
        <f t="shared" si="26"/>
        <v>-0.18348272791663039</v>
      </c>
      <c r="G101" s="107">
        <f t="shared" si="26"/>
        <v>0.28968216547010539</v>
      </c>
      <c r="H101" s="107">
        <f t="shared" si="26"/>
        <v>4.2887319827713689E-2</v>
      </c>
      <c r="I101" s="107">
        <f t="shared" si="27"/>
        <v>-0.11673233005097931</v>
      </c>
      <c r="J101" s="107">
        <f t="shared" si="26"/>
        <v>-1</v>
      </c>
      <c r="K101" s="107">
        <f t="shared" si="26"/>
        <v>-1</v>
      </c>
      <c r="L101" s="107">
        <f t="shared" si="26"/>
        <v>-1</v>
      </c>
      <c r="M101" s="107">
        <f t="shared" si="26"/>
        <v>-1</v>
      </c>
      <c r="N101" s="107">
        <f t="shared" si="26"/>
        <v>-1</v>
      </c>
      <c r="O101" s="107">
        <f t="shared" si="26"/>
        <v>-1</v>
      </c>
      <c r="P101" s="195" t="e">
        <f t="shared" si="28"/>
        <v>#REF!</v>
      </c>
      <c r="AJ101" s="103"/>
    </row>
    <row r="102" spans="1:16384" customFormat="1" x14ac:dyDescent="0.2">
      <c r="A102" s="104"/>
      <c r="B102" s="105" t="s">
        <v>66</v>
      </c>
      <c r="C102" s="106" t="s">
        <v>23</v>
      </c>
      <c r="D102" s="107">
        <f t="shared" si="26"/>
        <v>-181.17300053394547</v>
      </c>
      <c r="E102" s="107" t="e">
        <f>IF(E74=0,0,(#REF!-E74)/E74)</f>
        <v>#REF!</v>
      </c>
      <c r="F102" s="107">
        <f t="shared" si="26"/>
        <v>0.10339167799424673</v>
      </c>
      <c r="G102" s="107">
        <f t="shared" si="26"/>
        <v>-8.6484502164326724E-2</v>
      </c>
      <c r="H102" s="107">
        <f t="shared" si="26"/>
        <v>-0.91977761802926772</v>
      </c>
      <c r="I102" s="107">
        <f t="shared" si="27"/>
        <v>4.0025516295565583E-2</v>
      </c>
      <c r="J102" s="107">
        <f t="shared" si="26"/>
        <v>-1</v>
      </c>
      <c r="K102" s="107">
        <f t="shared" si="26"/>
        <v>-1</v>
      </c>
      <c r="L102" s="107">
        <f t="shared" si="26"/>
        <v>-1</v>
      </c>
      <c r="M102" s="107">
        <f t="shared" si="26"/>
        <v>-1</v>
      </c>
      <c r="N102" s="107">
        <f t="shared" si="26"/>
        <v>-1</v>
      </c>
      <c r="O102" s="107">
        <f t="shared" si="26"/>
        <v>-1</v>
      </c>
      <c r="P102" s="195" t="e">
        <f t="shared" si="28"/>
        <v>#REF!</v>
      </c>
      <c r="AJ102" s="103"/>
    </row>
    <row r="103" spans="1:16384" customFormat="1" x14ac:dyDescent="0.2">
      <c r="A103" s="104"/>
      <c r="B103" s="105" t="s">
        <v>67</v>
      </c>
      <c r="C103" s="106" t="s">
        <v>24</v>
      </c>
      <c r="D103" s="107">
        <f t="shared" si="26"/>
        <v>-1.1257965486463559</v>
      </c>
      <c r="E103" s="107" t="e">
        <f>IF(E75=0,0,(#REF!-E75)/E75)</f>
        <v>#REF!</v>
      </c>
      <c r="F103" s="107">
        <f t="shared" si="26"/>
        <v>-0.48840102805763763</v>
      </c>
      <c r="G103" s="107">
        <f t="shared" si="26"/>
        <v>0.60322439534195271</v>
      </c>
      <c r="H103" s="107">
        <f t="shared" si="26"/>
        <v>-0.29848723803923027</v>
      </c>
      <c r="I103" s="107">
        <f t="shared" si="27"/>
        <v>0.42148320627909053</v>
      </c>
      <c r="J103" s="107">
        <f t="shared" si="26"/>
        <v>-1</v>
      </c>
      <c r="K103" s="107">
        <f t="shared" si="26"/>
        <v>-1</v>
      </c>
      <c r="L103" s="107">
        <f t="shared" si="26"/>
        <v>-1</v>
      </c>
      <c r="M103" s="107">
        <f t="shared" si="26"/>
        <v>-1</v>
      </c>
      <c r="N103" s="107">
        <f t="shared" si="26"/>
        <v>-1</v>
      </c>
      <c r="O103" s="107">
        <f t="shared" si="26"/>
        <v>-1</v>
      </c>
      <c r="P103" s="195" t="e">
        <f t="shared" si="28"/>
        <v>#REF!</v>
      </c>
      <c r="AJ103" s="103"/>
    </row>
    <row r="104" spans="1:16384" customFormat="1" x14ac:dyDescent="0.2">
      <c r="A104" s="104"/>
      <c r="B104" s="105" t="s">
        <v>68</v>
      </c>
      <c r="C104" s="106" t="s">
        <v>25</v>
      </c>
      <c r="D104" s="107">
        <f t="shared" si="26"/>
        <v>0.25110353244445272</v>
      </c>
      <c r="E104" s="107" t="e">
        <f>IF(E76=0,0,(#REF!-E76)/E76)</f>
        <v>#REF!</v>
      </c>
      <c r="F104" s="107">
        <f t="shared" si="26"/>
        <v>0.58648322309043233</v>
      </c>
      <c r="G104" s="107">
        <f t="shared" si="26"/>
        <v>1.4207937625609648E-2</v>
      </c>
      <c r="H104" s="107">
        <f t="shared" si="26"/>
        <v>-2.0439332597734787E-3</v>
      </c>
      <c r="I104" s="107">
        <f t="shared" si="27"/>
        <v>-0.1007404954085496</v>
      </c>
      <c r="J104" s="107">
        <f t="shared" si="26"/>
        <v>-1</v>
      </c>
      <c r="K104" s="107">
        <f t="shared" si="26"/>
        <v>-1</v>
      </c>
      <c r="L104" s="107">
        <f t="shared" si="26"/>
        <v>-1</v>
      </c>
      <c r="M104" s="107">
        <f t="shared" si="26"/>
        <v>-1</v>
      </c>
      <c r="N104" s="107">
        <f t="shared" si="26"/>
        <v>-1</v>
      </c>
      <c r="O104" s="107">
        <f t="shared" si="26"/>
        <v>-1</v>
      </c>
      <c r="P104" s="195" t="e">
        <f t="shared" si="28"/>
        <v>#REF!</v>
      </c>
      <c r="AJ104" s="103"/>
    </row>
    <row r="105" spans="1:16384" customFormat="1" x14ac:dyDescent="0.2">
      <c r="A105" s="104"/>
      <c r="B105" s="105" t="s">
        <v>69</v>
      </c>
      <c r="C105" s="106" t="s">
        <v>26</v>
      </c>
      <c r="D105" s="107">
        <f t="shared" si="26"/>
        <v>-0.2226809419534074</v>
      </c>
      <c r="E105" s="107" t="e">
        <f>IF(E77=0,0,(#REF!-E77)/E77)</f>
        <v>#REF!</v>
      </c>
      <c r="F105" s="107">
        <f t="shared" si="26"/>
        <v>0.30906263213139673</v>
      </c>
      <c r="G105" s="107">
        <f t="shared" si="26"/>
        <v>0.23897979017353174</v>
      </c>
      <c r="H105" s="107">
        <f t="shared" si="26"/>
        <v>0.36616019671614841</v>
      </c>
      <c r="I105" s="107">
        <f t="shared" si="27"/>
        <v>-0.90018894115941561</v>
      </c>
      <c r="J105" s="107">
        <f t="shared" si="26"/>
        <v>-1</v>
      </c>
      <c r="K105" s="107">
        <f t="shared" si="26"/>
        <v>-1</v>
      </c>
      <c r="L105" s="107">
        <f t="shared" si="26"/>
        <v>-1</v>
      </c>
      <c r="M105" s="107">
        <f t="shared" si="26"/>
        <v>-1</v>
      </c>
      <c r="N105" s="107">
        <f t="shared" si="26"/>
        <v>-1</v>
      </c>
      <c r="O105" s="107">
        <f t="shared" si="26"/>
        <v>-1</v>
      </c>
      <c r="P105" s="195" t="e">
        <f t="shared" si="28"/>
        <v>#REF!</v>
      </c>
      <c r="AJ105" s="103"/>
    </row>
    <row r="106" spans="1:16384" customFormat="1" x14ac:dyDescent="0.2">
      <c r="A106" s="104"/>
      <c r="B106" s="105" t="s">
        <v>70</v>
      </c>
      <c r="C106" s="106" t="s">
        <v>27</v>
      </c>
      <c r="D106" s="107">
        <f t="shared" si="26"/>
        <v>-2.9250622493947172E-2</v>
      </c>
      <c r="E106" s="107" t="e">
        <f>IF(E78=0,0,(#REF!-E78)/E78)</f>
        <v>#REF!</v>
      </c>
      <c r="F106" s="107">
        <f t="shared" si="26"/>
        <v>-6.1822983292080171E-2</v>
      </c>
      <c r="G106" s="107">
        <f t="shared" si="26"/>
        <v>-8.1456148846539705E-2</v>
      </c>
      <c r="H106" s="107">
        <f t="shared" si="26"/>
        <v>-3.0237085631982935E-2</v>
      </c>
      <c r="I106" s="107">
        <f t="shared" si="27"/>
        <v>-0.75422097253843334</v>
      </c>
      <c r="J106" s="107">
        <f t="shared" si="26"/>
        <v>-1</v>
      </c>
      <c r="K106" s="107">
        <f t="shared" si="26"/>
        <v>-1</v>
      </c>
      <c r="L106" s="107">
        <f t="shared" si="26"/>
        <v>-1</v>
      </c>
      <c r="M106" s="107">
        <f t="shared" si="26"/>
        <v>-1</v>
      </c>
      <c r="N106" s="107">
        <f t="shared" si="26"/>
        <v>-1</v>
      </c>
      <c r="O106" s="107">
        <f t="shared" si="26"/>
        <v>-1</v>
      </c>
      <c r="P106" s="195" t="e">
        <f t="shared" si="28"/>
        <v>#REF!</v>
      </c>
      <c r="AJ106" s="103"/>
    </row>
    <row r="107" spans="1:16384" customFormat="1" x14ac:dyDescent="0.2">
      <c r="A107" s="104"/>
      <c r="B107" s="105" t="s">
        <v>71</v>
      </c>
      <c r="C107" s="106" t="s">
        <v>28</v>
      </c>
      <c r="D107" s="107">
        <f t="shared" si="26"/>
        <v>0</v>
      </c>
      <c r="E107" s="107">
        <f>IF(E79=0,0,(#REF!-E79)/E79)</f>
        <v>0</v>
      </c>
      <c r="F107" s="107">
        <f t="shared" si="26"/>
        <v>0</v>
      </c>
      <c r="G107" s="107">
        <f t="shared" si="26"/>
        <v>0</v>
      </c>
      <c r="H107" s="107">
        <f t="shared" si="26"/>
        <v>0</v>
      </c>
      <c r="I107" s="107">
        <f t="shared" si="27"/>
        <v>-1</v>
      </c>
      <c r="J107" s="107">
        <f t="shared" si="26"/>
        <v>-1</v>
      </c>
      <c r="K107" s="107">
        <f t="shared" si="26"/>
        <v>0</v>
      </c>
      <c r="L107" s="107">
        <f t="shared" si="26"/>
        <v>0</v>
      </c>
      <c r="M107" s="107">
        <f t="shared" si="26"/>
        <v>0</v>
      </c>
      <c r="N107" s="107">
        <f t="shared" si="26"/>
        <v>0</v>
      </c>
      <c r="O107" s="107">
        <f t="shared" si="26"/>
        <v>-1</v>
      </c>
      <c r="P107" s="195">
        <f t="shared" si="28"/>
        <v>-3</v>
      </c>
      <c r="AJ107" s="103"/>
    </row>
    <row r="108" spans="1:16384" customFormat="1" ht="13.5" thickBot="1" x14ac:dyDescent="0.25">
      <c r="A108" s="104"/>
      <c r="B108" s="105">
        <v>95</v>
      </c>
      <c r="C108" s="106" t="s">
        <v>29</v>
      </c>
      <c r="D108" s="107">
        <f t="shared" si="26"/>
        <v>0</v>
      </c>
      <c r="E108" s="107">
        <f>IF(E80=0,0,(#REF!-E80)/E80)</f>
        <v>0</v>
      </c>
      <c r="F108" s="107">
        <f t="shared" si="26"/>
        <v>0</v>
      </c>
      <c r="G108" s="107">
        <f t="shared" si="26"/>
        <v>0</v>
      </c>
      <c r="H108" s="107">
        <f t="shared" si="26"/>
        <v>0</v>
      </c>
      <c r="I108" s="107">
        <f t="shared" si="27"/>
        <v>0</v>
      </c>
      <c r="J108" s="107">
        <f t="shared" si="26"/>
        <v>0</v>
      </c>
      <c r="K108" s="107">
        <f t="shared" si="26"/>
        <v>0</v>
      </c>
      <c r="L108" s="107">
        <f t="shared" si="26"/>
        <v>0</v>
      </c>
      <c r="M108" s="107">
        <f t="shared" si="26"/>
        <v>0</v>
      </c>
      <c r="N108" s="107">
        <f t="shared" si="26"/>
        <v>0</v>
      </c>
      <c r="O108" s="107">
        <f t="shared" si="26"/>
        <v>-1</v>
      </c>
      <c r="P108" s="196">
        <f t="shared" si="28"/>
        <v>-1</v>
      </c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J108" s="103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  <c r="MI108" s="38"/>
      <c r="MJ108" s="38"/>
      <c r="MK108" s="38"/>
      <c r="ML108" s="38"/>
      <c r="MM108" s="38"/>
      <c r="MN108" s="38"/>
      <c r="MO108" s="38"/>
      <c r="MP108" s="38"/>
      <c r="MQ108" s="38"/>
      <c r="MR108" s="38"/>
      <c r="MS108" s="38"/>
      <c r="MT108" s="38"/>
      <c r="MU108" s="38"/>
      <c r="MV108" s="38"/>
      <c r="MW108" s="38"/>
      <c r="MX108" s="38"/>
      <c r="MY108" s="38"/>
      <c r="MZ108" s="38"/>
      <c r="NA108" s="38"/>
      <c r="NB108" s="38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38"/>
      <c r="OI108" s="38"/>
      <c r="OJ108" s="38"/>
      <c r="OK108" s="38"/>
      <c r="OL108" s="38"/>
      <c r="OM108" s="38"/>
      <c r="ON108" s="38"/>
      <c r="OO108" s="38"/>
      <c r="OP108" s="38"/>
      <c r="OQ108" s="38"/>
      <c r="OR108" s="38"/>
      <c r="OS108" s="38"/>
      <c r="OT108" s="38"/>
      <c r="OU108" s="38"/>
      <c r="OV108" s="38"/>
      <c r="OW108" s="38"/>
      <c r="OX108" s="38"/>
      <c r="OY108" s="38"/>
      <c r="OZ108" s="38"/>
      <c r="PA108" s="38"/>
      <c r="PB108" s="38"/>
      <c r="PC108" s="38"/>
      <c r="PD108" s="38"/>
      <c r="PE108" s="38"/>
      <c r="PF108" s="38"/>
      <c r="PG108" s="38"/>
      <c r="PH108" s="38"/>
      <c r="PI108" s="38"/>
      <c r="PJ108" s="38"/>
      <c r="PK108" s="38"/>
      <c r="PL108" s="38"/>
      <c r="PM108" s="38"/>
      <c r="PN108" s="38"/>
      <c r="PO108" s="38"/>
      <c r="PP108" s="38"/>
      <c r="PQ108" s="38"/>
      <c r="PR108" s="38"/>
      <c r="PS108" s="38"/>
      <c r="PT108" s="38"/>
      <c r="PU108" s="38"/>
      <c r="PV108" s="38"/>
      <c r="PW108" s="38"/>
      <c r="PX108" s="38"/>
      <c r="PY108" s="38"/>
      <c r="PZ108" s="38"/>
      <c r="QA108" s="38"/>
      <c r="QB108" s="38"/>
      <c r="QC108" s="38"/>
      <c r="QD108" s="38"/>
      <c r="QE108" s="38"/>
      <c r="QF108" s="38"/>
      <c r="QG108" s="38"/>
      <c r="QH108" s="38"/>
      <c r="QI108" s="38"/>
      <c r="QJ108" s="38"/>
      <c r="QK108" s="38"/>
      <c r="QL108" s="38"/>
      <c r="QM108" s="38"/>
      <c r="QN108" s="38"/>
      <c r="QO108" s="38"/>
      <c r="QP108" s="38"/>
      <c r="QQ108" s="38"/>
      <c r="QR108" s="38"/>
      <c r="QS108" s="38"/>
      <c r="QT108" s="38"/>
      <c r="QU108" s="38"/>
      <c r="QV108" s="38"/>
      <c r="QW108" s="38"/>
      <c r="QX108" s="38"/>
      <c r="QY108" s="38"/>
      <c r="QZ108" s="38"/>
      <c r="RA108" s="38"/>
      <c r="RB108" s="38"/>
      <c r="RC108" s="38"/>
      <c r="RD108" s="38"/>
      <c r="RE108" s="38"/>
      <c r="RF108" s="38"/>
      <c r="RG108" s="38"/>
      <c r="RH108" s="38"/>
      <c r="RI108" s="38"/>
      <c r="RJ108" s="38"/>
      <c r="RK108" s="38"/>
      <c r="RL108" s="38"/>
      <c r="RM108" s="38"/>
      <c r="RN108" s="38"/>
      <c r="RO108" s="38"/>
      <c r="RP108" s="38"/>
      <c r="RQ108" s="38"/>
      <c r="RR108" s="38"/>
      <c r="RS108" s="38"/>
      <c r="RT108" s="38"/>
      <c r="RU108" s="38"/>
      <c r="RV108" s="38"/>
      <c r="RW108" s="38"/>
      <c r="RX108" s="38"/>
      <c r="RY108" s="38"/>
      <c r="RZ108" s="38"/>
      <c r="SA108" s="38"/>
      <c r="SB108" s="38"/>
      <c r="SC108" s="38"/>
      <c r="SD108" s="38"/>
      <c r="SE108" s="38"/>
      <c r="SF108" s="38"/>
      <c r="SG108" s="38"/>
      <c r="SH108" s="38"/>
      <c r="SI108" s="38"/>
      <c r="SJ108" s="38"/>
      <c r="SK108" s="38"/>
      <c r="SL108" s="38"/>
      <c r="SM108" s="38"/>
      <c r="SN108" s="38"/>
      <c r="SO108" s="38"/>
      <c r="SP108" s="38"/>
      <c r="SQ108" s="38"/>
      <c r="SR108" s="38"/>
      <c r="SS108" s="38"/>
      <c r="ST108" s="38"/>
      <c r="SU108" s="38"/>
      <c r="SV108" s="38"/>
      <c r="SW108" s="38"/>
      <c r="SX108" s="38"/>
      <c r="SY108" s="38"/>
      <c r="SZ108" s="38"/>
      <c r="TA108" s="38"/>
      <c r="TB108" s="38"/>
      <c r="TC108" s="38"/>
      <c r="TD108" s="38"/>
      <c r="TE108" s="38"/>
      <c r="TF108" s="38"/>
      <c r="TG108" s="38"/>
      <c r="TH108" s="38"/>
      <c r="TI108" s="38"/>
      <c r="TJ108" s="38"/>
      <c r="TK108" s="38"/>
      <c r="TL108" s="38"/>
      <c r="TM108" s="38"/>
      <c r="TN108" s="38"/>
      <c r="TO108" s="38"/>
      <c r="TP108" s="38"/>
      <c r="TQ108" s="38"/>
      <c r="TR108" s="38"/>
      <c r="TS108" s="38"/>
      <c r="TT108" s="38"/>
      <c r="TU108" s="38"/>
      <c r="TV108" s="38"/>
      <c r="TW108" s="38"/>
      <c r="TX108" s="38"/>
      <c r="TY108" s="38"/>
      <c r="TZ108" s="38"/>
      <c r="UA108" s="38"/>
      <c r="UB108" s="38"/>
      <c r="UC108" s="38"/>
      <c r="UD108" s="38"/>
      <c r="UE108" s="38"/>
      <c r="UF108" s="38"/>
      <c r="UG108" s="38"/>
      <c r="UH108" s="38"/>
      <c r="UI108" s="38"/>
      <c r="UJ108" s="38"/>
      <c r="UK108" s="38"/>
      <c r="UL108" s="38"/>
      <c r="UM108" s="38"/>
      <c r="UN108" s="38"/>
      <c r="UO108" s="38"/>
      <c r="UP108" s="38"/>
      <c r="UQ108" s="38"/>
      <c r="UR108" s="38"/>
      <c r="US108" s="38"/>
      <c r="UT108" s="38"/>
      <c r="UU108" s="38"/>
      <c r="UV108" s="38"/>
      <c r="UW108" s="38"/>
      <c r="UX108" s="38"/>
      <c r="UY108" s="38"/>
      <c r="UZ108" s="38"/>
      <c r="VA108" s="38"/>
      <c r="VB108" s="38"/>
      <c r="VC108" s="38"/>
      <c r="VD108" s="38"/>
      <c r="VE108" s="38"/>
      <c r="VF108" s="38"/>
      <c r="VG108" s="38"/>
      <c r="VH108" s="38"/>
      <c r="VI108" s="38"/>
      <c r="VJ108" s="38"/>
      <c r="VK108" s="38"/>
      <c r="VL108" s="38"/>
      <c r="VM108" s="38"/>
      <c r="VN108" s="38"/>
      <c r="VO108" s="38"/>
      <c r="VP108" s="38"/>
      <c r="VQ108" s="38"/>
      <c r="VR108" s="38"/>
      <c r="VS108" s="38"/>
      <c r="VT108" s="38"/>
      <c r="VU108" s="38"/>
      <c r="VV108" s="38"/>
      <c r="VW108" s="38"/>
      <c r="VX108" s="38"/>
      <c r="VY108" s="38"/>
      <c r="VZ108" s="38"/>
      <c r="WA108" s="38"/>
      <c r="WB108" s="38"/>
      <c r="WC108" s="38"/>
      <c r="WD108" s="38"/>
      <c r="WE108" s="38"/>
      <c r="WF108" s="38"/>
      <c r="WG108" s="38"/>
      <c r="WH108" s="38"/>
      <c r="WI108" s="38"/>
      <c r="WJ108" s="38"/>
      <c r="WK108" s="38"/>
      <c r="WL108" s="38"/>
      <c r="WM108" s="38"/>
      <c r="WN108" s="38"/>
      <c r="WO108" s="38"/>
      <c r="WP108" s="38"/>
      <c r="WQ108" s="38"/>
      <c r="WR108" s="38"/>
      <c r="WS108" s="38"/>
      <c r="WT108" s="38"/>
      <c r="WU108" s="38"/>
      <c r="WV108" s="38"/>
      <c r="WW108" s="38"/>
      <c r="WX108" s="38"/>
      <c r="WY108" s="38"/>
      <c r="WZ108" s="38"/>
      <c r="XA108" s="38"/>
      <c r="XB108" s="38"/>
      <c r="XC108" s="38"/>
      <c r="XD108" s="38"/>
      <c r="XE108" s="38"/>
      <c r="XF108" s="38"/>
      <c r="XG108" s="38"/>
      <c r="XH108" s="38"/>
      <c r="XI108" s="38"/>
      <c r="XJ108" s="38"/>
      <c r="XK108" s="38"/>
      <c r="XL108" s="38"/>
      <c r="XM108" s="38"/>
      <c r="XN108" s="38"/>
      <c r="XO108" s="38"/>
      <c r="XP108" s="38"/>
      <c r="XQ108" s="38"/>
      <c r="XR108" s="38"/>
      <c r="XS108" s="38"/>
      <c r="XT108" s="38"/>
      <c r="XU108" s="38"/>
      <c r="XV108" s="38"/>
      <c r="XW108" s="38"/>
      <c r="XX108" s="38"/>
      <c r="XY108" s="38"/>
      <c r="XZ108" s="38"/>
      <c r="YA108" s="38"/>
      <c r="YB108" s="38"/>
      <c r="YC108" s="38"/>
      <c r="YD108" s="38"/>
      <c r="YE108" s="38"/>
      <c r="YF108" s="38"/>
      <c r="YG108" s="38"/>
      <c r="YH108" s="38"/>
      <c r="YI108" s="38"/>
      <c r="YJ108" s="38"/>
      <c r="YK108" s="38"/>
      <c r="YL108" s="38"/>
      <c r="YM108" s="38"/>
      <c r="YN108" s="38"/>
      <c r="YO108" s="38"/>
      <c r="YP108" s="38"/>
      <c r="YQ108" s="38"/>
      <c r="YR108" s="38"/>
      <c r="YS108" s="38"/>
      <c r="YT108" s="38"/>
      <c r="YU108" s="38"/>
      <c r="YV108" s="38"/>
      <c r="YW108" s="38"/>
      <c r="YX108" s="38"/>
      <c r="YY108" s="38"/>
      <c r="YZ108" s="38"/>
      <c r="ZA108" s="38"/>
      <c r="ZB108" s="38"/>
      <c r="ZC108" s="38"/>
      <c r="ZD108" s="38"/>
      <c r="ZE108" s="38"/>
      <c r="ZF108" s="38"/>
      <c r="ZG108" s="38"/>
      <c r="ZH108" s="38"/>
      <c r="ZI108" s="38"/>
      <c r="ZJ108" s="38"/>
      <c r="ZK108" s="38"/>
      <c r="ZL108" s="38"/>
      <c r="ZM108" s="38"/>
      <c r="ZN108" s="38"/>
      <c r="ZO108" s="38"/>
      <c r="ZP108" s="38"/>
      <c r="ZQ108" s="38"/>
      <c r="ZR108" s="38"/>
      <c r="ZS108" s="38"/>
      <c r="ZT108" s="38"/>
      <c r="ZU108" s="38"/>
      <c r="ZV108" s="38"/>
      <c r="ZW108" s="38"/>
      <c r="ZX108" s="38"/>
      <c r="ZY108" s="38"/>
      <c r="ZZ108" s="38"/>
      <c r="AAA108" s="38"/>
      <c r="AAB108" s="38"/>
      <c r="AAC108" s="38"/>
      <c r="AAD108" s="38"/>
      <c r="AAE108" s="38"/>
      <c r="AAF108" s="38"/>
      <c r="AAG108" s="38"/>
      <c r="AAH108" s="38"/>
      <c r="AAI108" s="38"/>
      <c r="AAJ108" s="38"/>
      <c r="AAK108" s="38"/>
      <c r="AAL108" s="38"/>
      <c r="AAM108" s="38"/>
      <c r="AAN108" s="38"/>
      <c r="AAO108" s="38"/>
      <c r="AAP108" s="38"/>
      <c r="AAQ108" s="38"/>
      <c r="AAR108" s="38"/>
      <c r="AAS108" s="38"/>
      <c r="AAT108" s="38"/>
      <c r="AAU108" s="38"/>
      <c r="AAV108" s="38"/>
      <c r="AAW108" s="38"/>
      <c r="AAX108" s="38"/>
      <c r="AAY108" s="38"/>
      <c r="AAZ108" s="38"/>
      <c r="ABA108" s="38"/>
      <c r="ABB108" s="38"/>
      <c r="ABC108" s="38"/>
      <c r="ABD108" s="38"/>
      <c r="ABE108" s="38"/>
      <c r="ABF108" s="38"/>
      <c r="ABG108" s="38"/>
      <c r="ABH108" s="38"/>
      <c r="ABI108" s="38"/>
      <c r="ABJ108" s="38"/>
      <c r="ABK108" s="38"/>
      <c r="ABL108" s="38"/>
      <c r="ABM108" s="38"/>
      <c r="ABN108" s="38"/>
      <c r="ABO108" s="38"/>
      <c r="ABP108" s="38"/>
      <c r="ABQ108" s="38"/>
      <c r="ABR108" s="38"/>
      <c r="ABS108" s="38"/>
      <c r="ABT108" s="38"/>
      <c r="ABU108" s="38"/>
      <c r="ABV108" s="38"/>
      <c r="ABW108" s="38"/>
      <c r="ABX108" s="38"/>
      <c r="ABY108" s="38"/>
      <c r="ABZ108" s="38"/>
      <c r="ACA108" s="38"/>
      <c r="ACB108" s="38"/>
      <c r="ACC108" s="38"/>
      <c r="ACD108" s="38"/>
      <c r="ACE108" s="38"/>
      <c r="ACF108" s="38"/>
      <c r="ACG108" s="38"/>
      <c r="ACH108" s="38"/>
      <c r="ACI108" s="38"/>
      <c r="ACJ108" s="38"/>
      <c r="ACK108" s="38"/>
      <c r="ACL108" s="38"/>
      <c r="ACM108" s="38"/>
      <c r="ACN108" s="38"/>
      <c r="ACO108" s="38"/>
      <c r="ACP108" s="38"/>
      <c r="ACQ108" s="38"/>
      <c r="ACR108" s="38"/>
      <c r="ACS108" s="38"/>
      <c r="ACT108" s="38"/>
      <c r="ACU108" s="38"/>
      <c r="ACV108" s="38"/>
      <c r="ACW108" s="38"/>
      <c r="ACX108" s="38"/>
      <c r="ACY108" s="38"/>
      <c r="ACZ108" s="38"/>
      <c r="ADA108" s="38"/>
      <c r="ADB108" s="38"/>
      <c r="ADC108" s="38"/>
      <c r="ADD108" s="38"/>
      <c r="ADE108" s="38"/>
      <c r="ADF108" s="38"/>
      <c r="ADG108" s="38"/>
      <c r="ADH108" s="38"/>
      <c r="ADI108" s="38"/>
      <c r="ADJ108" s="38"/>
      <c r="ADK108" s="38"/>
      <c r="ADL108" s="38"/>
      <c r="ADM108" s="38"/>
      <c r="ADN108" s="38"/>
      <c r="ADO108" s="38"/>
      <c r="ADP108" s="38"/>
      <c r="ADQ108" s="38"/>
      <c r="ADR108" s="38"/>
      <c r="ADS108" s="38"/>
      <c r="ADT108" s="38"/>
      <c r="ADU108" s="38"/>
      <c r="ADV108" s="38"/>
      <c r="ADW108" s="38"/>
      <c r="ADX108" s="38"/>
      <c r="ADY108" s="38"/>
      <c r="ADZ108" s="38"/>
      <c r="AEA108" s="38"/>
      <c r="AEB108" s="38"/>
      <c r="AEC108" s="38"/>
      <c r="AED108" s="38"/>
      <c r="AEE108" s="38"/>
      <c r="AEF108" s="38"/>
      <c r="AEG108" s="38"/>
      <c r="AEH108" s="38"/>
      <c r="AEI108" s="38"/>
      <c r="AEJ108" s="38"/>
      <c r="AEK108" s="38"/>
      <c r="AEL108" s="38"/>
      <c r="AEM108" s="38"/>
      <c r="AEN108" s="38"/>
      <c r="AEO108" s="38"/>
      <c r="AEP108" s="38"/>
      <c r="AEQ108" s="38"/>
      <c r="AER108" s="38"/>
      <c r="AES108" s="38"/>
      <c r="AET108" s="38"/>
      <c r="AEU108" s="38"/>
      <c r="AEV108" s="38"/>
      <c r="AEW108" s="38"/>
      <c r="AEX108" s="38"/>
      <c r="AEY108" s="38"/>
      <c r="AEZ108" s="38"/>
      <c r="AFA108" s="38"/>
      <c r="AFB108" s="38"/>
      <c r="AFC108" s="38"/>
      <c r="AFD108" s="38"/>
      <c r="AFE108" s="38"/>
      <c r="AFF108" s="38"/>
      <c r="AFG108" s="38"/>
      <c r="AFH108" s="38"/>
      <c r="AFI108" s="38"/>
      <c r="AFJ108" s="38"/>
      <c r="AFK108" s="38"/>
      <c r="AFL108" s="38"/>
      <c r="AFM108" s="38"/>
      <c r="AFN108" s="38"/>
      <c r="AFO108" s="38"/>
      <c r="AFP108" s="38"/>
      <c r="AFQ108" s="38"/>
      <c r="AFR108" s="38"/>
      <c r="AFS108" s="38"/>
      <c r="AFT108" s="38"/>
      <c r="AFU108" s="38"/>
      <c r="AFV108" s="38"/>
      <c r="AFW108" s="38"/>
      <c r="AFX108" s="38"/>
      <c r="AFY108" s="38"/>
      <c r="AFZ108" s="38"/>
      <c r="AGA108" s="38"/>
      <c r="AGB108" s="38"/>
      <c r="AGC108" s="38"/>
      <c r="AGD108" s="38"/>
      <c r="AGE108" s="38"/>
      <c r="AGF108" s="38"/>
      <c r="AGG108" s="38"/>
      <c r="AGH108" s="38"/>
      <c r="AGI108" s="38"/>
      <c r="AGJ108" s="38"/>
      <c r="AGK108" s="38"/>
      <c r="AGL108" s="38"/>
      <c r="AGM108" s="38"/>
      <c r="AGN108" s="38"/>
      <c r="AGO108" s="38"/>
      <c r="AGP108" s="38"/>
      <c r="AGQ108" s="38"/>
      <c r="AGR108" s="38"/>
      <c r="AGS108" s="38"/>
      <c r="AGT108" s="38"/>
      <c r="AGU108" s="38"/>
      <c r="AGV108" s="38"/>
      <c r="AGW108" s="38"/>
      <c r="AGX108" s="38"/>
      <c r="AGY108" s="38"/>
      <c r="AGZ108" s="38"/>
      <c r="AHA108" s="38"/>
      <c r="AHB108" s="38"/>
      <c r="AHC108" s="38"/>
      <c r="AHD108" s="38"/>
      <c r="AHE108" s="38"/>
      <c r="AHF108" s="38"/>
      <c r="AHG108" s="38"/>
      <c r="AHH108" s="38"/>
      <c r="AHI108" s="38"/>
      <c r="AHJ108" s="38"/>
      <c r="AHK108" s="38"/>
      <c r="AHL108" s="38"/>
      <c r="AHM108" s="38"/>
      <c r="AHN108" s="38"/>
      <c r="AHO108" s="38"/>
      <c r="AHP108" s="38"/>
      <c r="AHQ108" s="38"/>
      <c r="AHR108" s="38"/>
      <c r="AHS108" s="38"/>
      <c r="AHT108" s="38"/>
      <c r="AHU108" s="38"/>
      <c r="AHV108" s="38"/>
      <c r="AHW108" s="38"/>
      <c r="AHX108" s="38"/>
      <c r="AHY108" s="38"/>
      <c r="AHZ108" s="38"/>
      <c r="AIA108" s="38"/>
      <c r="AIB108" s="38"/>
      <c r="AIC108" s="38"/>
      <c r="AID108" s="38"/>
      <c r="AIE108" s="38"/>
      <c r="AIF108" s="38"/>
      <c r="AIG108" s="38"/>
      <c r="AIH108" s="38"/>
      <c r="AII108" s="38"/>
      <c r="AIJ108" s="38"/>
      <c r="AIK108" s="38"/>
      <c r="AIL108" s="38"/>
      <c r="AIM108" s="38"/>
      <c r="AIN108" s="38"/>
      <c r="AIO108" s="38"/>
      <c r="AIP108" s="38"/>
      <c r="AIQ108" s="38"/>
      <c r="AIR108" s="38"/>
      <c r="AIS108" s="38"/>
      <c r="AIT108" s="38"/>
      <c r="AIU108" s="38"/>
      <c r="AIV108" s="38"/>
      <c r="AIW108" s="38"/>
      <c r="AIX108" s="38"/>
      <c r="AIY108" s="38"/>
      <c r="AIZ108" s="38"/>
      <c r="AJA108" s="38"/>
      <c r="AJB108" s="38"/>
      <c r="AJC108" s="38"/>
      <c r="AJD108" s="38"/>
      <c r="AJE108" s="38"/>
      <c r="AJF108" s="38"/>
      <c r="AJG108" s="38"/>
      <c r="AJH108" s="38"/>
      <c r="AJI108" s="38"/>
      <c r="AJJ108" s="38"/>
      <c r="AJK108" s="38"/>
      <c r="AJL108" s="38"/>
      <c r="AJM108" s="38"/>
      <c r="AJN108" s="38"/>
      <c r="AJO108" s="38"/>
      <c r="AJP108" s="38"/>
      <c r="AJQ108" s="38"/>
      <c r="AJR108" s="38"/>
      <c r="AJS108" s="38"/>
      <c r="AJT108" s="38"/>
      <c r="AJU108" s="38"/>
      <c r="AJV108" s="38"/>
      <c r="AJW108" s="38"/>
      <c r="AJX108" s="38"/>
      <c r="AJY108" s="38"/>
      <c r="AJZ108" s="38"/>
      <c r="AKA108" s="38"/>
      <c r="AKB108" s="38"/>
      <c r="AKC108" s="38"/>
      <c r="AKD108" s="38"/>
      <c r="AKE108" s="38"/>
      <c r="AKF108" s="38"/>
      <c r="AKG108" s="38"/>
      <c r="AKH108" s="38"/>
      <c r="AKI108" s="38"/>
      <c r="AKJ108" s="38"/>
      <c r="AKK108" s="38"/>
      <c r="AKL108" s="38"/>
      <c r="AKM108" s="38"/>
      <c r="AKN108" s="38"/>
      <c r="AKO108" s="38"/>
      <c r="AKP108" s="38"/>
      <c r="AKQ108" s="38"/>
      <c r="AKR108" s="38"/>
      <c r="AKS108" s="38"/>
      <c r="AKT108" s="38"/>
      <c r="AKU108" s="38"/>
      <c r="AKV108" s="38"/>
      <c r="AKW108" s="38"/>
      <c r="AKX108" s="38"/>
      <c r="AKY108" s="38"/>
      <c r="AKZ108" s="38"/>
      <c r="ALA108" s="38"/>
      <c r="ALB108" s="38"/>
      <c r="ALC108" s="38"/>
      <c r="ALD108" s="38"/>
      <c r="ALE108" s="38"/>
      <c r="ALF108" s="38"/>
      <c r="ALG108" s="38"/>
      <c r="ALH108" s="38"/>
      <c r="ALI108" s="38"/>
      <c r="ALJ108" s="38"/>
      <c r="ALK108" s="38"/>
      <c r="ALL108" s="38"/>
      <c r="ALM108" s="38"/>
      <c r="ALN108" s="38"/>
      <c r="ALO108" s="38"/>
      <c r="ALP108" s="38"/>
      <c r="ALQ108" s="38"/>
      <c r="ALR108" s="38"/>
      <c r="ALS108" s="38"/>
      <c r="ALT108" s="38"/>
      <c r="ALU108" s="38"/>
      <c r="ALV108" s="38"/>
      <c r="ALW108" s="38"/>
      <c r="ALX108" s="38"/>
      <c r="ALY108" s="38"/>
      <c r="ALZ108" s="38"/>
      <c r="AMA108" s="38"/>
      <c r="AMB108" s="38"/>
      <c r="AMC108" s="38"/>
      <c r="AMD108" s="38"/>
      <c r="AME108" s="38"/>
      <c r="AMF108" s="38"/>
      <c r="AMG108" s="38"/>
      <c r="AMH108" s="38"/>
      <c r="AMI108" s="38"/>
      <c r="AMJ108" s="38"/>
      <c r="AMK108" s="38"/>
      <c r="AML108" s="38"/>
      <c r="AMM108" s="38"/>
      <c r="AMN108" s="38"/>
      <c r="AMO108" s="38"/>
      <c r="AMP108" s="38"/>
      <c r="AMQ108" s="38"/>
      <c r="AMR108" s="38"/>
      <c r="AMS108" s="38"/>
      <c r="AMT108" s="38"/>
      <c r="AMU108" s="38"/>
      <c r="AMV108" s="38"/>
      <c r="AMW108" s="38"/>
      <c r="AMX108" s="38"/>
      <c r="AMY108" s="38"/>
      <c r="AMZ108" s="38"/>
      <c r="ANA108" s="38"/>
      <c r="ANB108" s="38"/>
      <c r="ANC108" s="38"/>
      <c r="AND108" s="38"/>
      <c r="ANE108" s="38"/>
      <c r="ANF108" s="38"/>
      <c r="ANG108" s="38"/>
      <c r="ANH108" s="38"/>
      <c r="ANI108" s="38"/>
      <c r="ANJ108" s="38"/>
      <c r="ANK108" s="38"/>
      <c r="ANL108" s="38"/>
      <c r="ANM108" s="38"/>
      <c r="ANN108" s="38"/>
      <c r="ANO108" s="38"/>
      <c r="ANP108" s="38"/>
      <c r="ANQ108" s="38"/>
      <c r="ANR108" s="38"/>
      <c r="ANS108" s="38"/>
      <c r="ANT108" s="38"/>
      <c r="ANU108" s="38"/>
      <c r="ANV108" s="38"/>
      <c r="ANW108" s="38"/>
      <c r="ANX108" s="38"/>
      <c r="ANY108" s="38"/>
      <c r="ANZ108" s="38"/>
      <c r="AOA108" s="38"/>
      <c r="AOB108" s="38"/>
      <c r="AOC108" s="38"/>
      <c r="AOD108" s="38"/>
      <c r="AOE108" s="38"/>
      <c r="AOF108" s="38"/>
      <c r="AOG108" s="38"/>
      <c r="AOH108" s="38"/>
      <c r="AOI108" s="38"/>
      <c r="AOJ108" s="38"/>
      <c r="AOK108" s="38"/>
      <c r="AOL108" s="38"/>
      <c r="AOM108" s="38"/>
      <c r="AON108" s="38"/>
      <c r="AOO108" s="38"/>
      <c r="AOP108" s="38"/>
      <c r="AOQ108" s="38"/>
      <c r="AOR108" s="38"/>
      <c r="AOS108" s="38"/>
      <c r="AOT108" s="38"/>
      <c r="AOU108" s="38"/>
      <c r="AOV108" s="38"/>
      <c r="AOW108" s="38"/>
      <c r="AOX108" s="38"/>
      <c r="AOY108" s="38"/>
      <c r="AOZ108" s="38"/>
      <c r="APA108" s="38"/>
      <c r="APB108" s="38"/>
      <c r="APC108" s="38"/>
      <c r="APD108" s="38"/>
      <c r="APE108" s="38"/>
      <c r="APF108" s="38"/>
      <c r="APG108" s="38"/>
      <c r="APH108" s="38"/>
      <c r="API108" s="38"/>
      <c r="APJ108" s="38"/>
      <c r="APK108" s="38"/>
      <c r="APL108" s="38"/>
      <c r="APM108" s="38"/>
      <c r="APN108" s="38"/>
      <c r="APO108" s="38"/>
      <c r="APP108" s="38"/>
      <c r="APQ108" s="38"/>
      <c r="APR108" s="38"/>
      <c r="APS108" s="38"/>
      <c r="APT108" s="38"/>
      <c r="APU108" s="38"/>
      <c r="APV108" s="38"/>
      <c r="APW108" s="38"/>
      <c r="APX108" s="38"/>
      <c r="APY108" s="38"/>
      <c r="APZ108" s="38"/>
      <c r="AQA108" s="38"/>
      <c r="AQB108" s="38"/>
      <c r="AQC108" s="38"/>
      <c r="AQD108" s="38"/>
      <c r="AQE108" s="38"/>
      <c r="AQF108" s="38"/>
      <c r="AQG108" s="38"/>
      <c r="AQH108" s="38"/>
      <c r="AQI108" s="38"/>
      <c r="AQJ108" s="38"/>
      <c r="AQK108" s="38"/>
      <c r="AQL108" s="38"/>
      <c r="AQM108" s="38"/>
      <c r="AQN108" s="38"/>
      <c r="AQO108" s="38"/>
      <c r="AQP108" s="38"/>
      <c r="AQQ108" s="38"/>
      <c r="AQR108" s="38"/>
      <c r="AQS108" s="38"/>
      <c r="AQT108" s="38"/>
      <c r="AQU108" s="38"/>
      <c r="AQV108" s="38"/>
      <c r="AQW108" s="38"/>
      <c r="AQX108" s="38"/>
      <c r="AQY108" s="38"/>
      <c r="AQZ108" s="38"/>
      <c r="ARA108" s="38"/>
      <c r="ARB108" s="38"/>
      <c r="ARC108" s="38"/>
      <c r="ARD108" s="38"/>
      <c r="ARE108" s="38"/>
      <c r="ARF108" s="38"/>
      <c r="ARG108" s="38"/>
      <c r="ARH108" s="38"/>
      <c r="ARI108" s="38"/>
      <c r="ARJ108" s="38"/>
      <c r="ARK108" s="38"/>
      <c r="ARL108" s="38"/>
      <c r="ARM108" s="38"/>
      <c r="ARN108" s="38"/>
      <c r="ARO108" s="38"/>
      <c r="ARP108" s="38"/>
      <c r="ARQ108" s="38"/>
      <c r="ARR108" s="38"/>
      <c r="ARS108" s="38"/>
      <c r="ART108" s="38"/>
      <c r="ARU108" s="38"/>
      <c r="ARV108" s="38"/>
      <c r="ARW108" s="38"/>
      <c r="ARX108" s="38"/>
      <c r="ARY108" s="38"/>
      <c r="ARZ108" s="38"/>
      <c r="ASA108" s="38"/>
      <c r="ASB108" s="38"/>
      <c r="ASC108" s="38"/>
      <c r="ASD108" s="38"/>
      <c r="ASE108" s="38"/>
      <c r="ASF108" s="38"/>
      <c r="ASG108" s="38"/>
      <c r="ASH108" s="38"/>
      <c r="ASI108" s="38"/>
      <c r="ASJ108" s="38"/>
      <c r="ASK108" s="38"/>
      <c r="ASL108" s="38"/>
      <c r="ASM108" s="38"/>
      <c r="ASN108" s="38"/>
      <c r="ASO108" s="38"/>
      <c r="ASP108" s="38"/>
      <c r="ASQ108" s="38"/>
      <c r="ASR108" s="38"/>
      <c r="ASS108" s="38"/>
      <c r="AST108" s="38"/>
      <c r="ASU108" s="38"/>
      <c r="ASV108" s="38"/>
      <c r="ASW108" s="38"/>
      <c r="ASX108" s="38"/>
      <c r="ASY108" s="38"/>
      <c r="ASZ108" s="38"/>
      <c r="ATA108" s="38"/>
      <c r="ATB108" s="38"/>
      <c r="ATC108" s="38"/>
      <c r="ATD108" s="38"/>
      <c r="ATE108" s="38"/>
      <c r="ATF108" s="38"/>
      <c r="ATG108" s="38"/>
      <c r="ATH108" s="38"/>
      <c r="ATI108" s="38"/>
      <c r="ATJ108" s="38"/>
      <c r="ATK108" s="38"/>
      <c r="ATL108" s="38"/>
      <c r="ATM108" s="38"/>
      <c r="ATN108" s="38"/>
      <c r="ATO108" s="38"/>
      <c r="ATP108" s="38"/>
      <c r="ATQ108" s="38"/>
      <c r="ATR108" s="38"/>
      <c r="ATS108" s="38"/>
      <c r="ATT108" s="38"/>
      <c r="ATU108" s="38"/>
      <c r="ATV108" s="38"/>
      <c r="ATW108" s="38"/>
      <c r="ATX108" s="38"/>
      <c r="ATY108" s="38"/>
      <c r="ATZ108" s="38"/>
      <c r="AUA108" s="38"/>
      <c r="AUB108" s="38"/>
      <c r="AUC108" s="38"/>
      <c r="AUD108" s="38"/>
      <c r="AUE108" s="38"/>
      <c r="AUF108" s="38"/>
      <c r="AUG108" s="38"/>
      <c r="AUH108" s="38"/>
      <c r="AUI108" s="38"/>
      <c r="AUJ108" s="38"/>
      <c r="AUK108" s="38"/>
      <c r="AUL108" s="38"/>
      <c r="AUM108" s="38"/>
      <c r="AUN108" s="38"/>
      <c r="AUO108" s="38"/>
      <c r="AUP108" s="38"/>
      <c r="AUQ108" s="38"/>
      <c r="AUR108" s="38"/>
      <c r="AUS108" s="38"/>
      <c r="AUT108" s="38"/>
      <c r="AUU108" s="38"/>
      <c r="AUV108" s="38"/>
      <c r="AUW108" s="38"/>
      <c r="AUX108" s="38"/>
      <c r="AUY108" s="38"/>
      <c r="AUZ108" s="38"/>
      <c r="AVA108" s="38"/>
      <c r="AVB108" s="38"/>
      <c r="AVC108" s="38"/>
      <c r="AVD108" s="38"/>
      <c r="AVE108" s="38"/>
      <c r="AVF108" s="38"/>
      <c r="AVG108" s="38"/>
      <c r="AVH108" s="38"/>
      <c r="AVI108" s="38"/>
      <c r="AVJ108" s="38"/>
      <c r="AVK108" s="38"/>
      <c r="AVL108" s="38"/>
      <c r="AVM108" s="38"/>
      <c r="AVN108" s="38"/>
      <c r="AVO108" s="38"/>
      <c r="AVP108" s="38"/>
      <c r="AVQ108" s="38"/>
      <c r="AVR108" s="38"/>
      <c r="AVS108" s="38"/>
      <c r="AVT108" s="38"/>
      <c r="AVU108" s="38"/>
      <c r="AVV108" s="38"/>
      <c r="AVW108" s="38"/>
      <c r="AVX108" s="38"/>
      <c r="AVY108" s="38"/>
      <c r="AVZ108" s="38"/>
      <c r="AWA108" s="38"/>
      <c r="AWB108" s="38"/>
      <c r="AWC108" s="38"/>
      <c r="AWD108" s="38"/>
      <c r="AWE108" s="38"/>
      <c r="AWF108" s="38"/>
      <c r="AWG108" s="38"/>
      <c r="AWH108" s="38"/>
      <c r="AWI108" s="38"/>
      <c r="AWJ108" s="38"/>
      <c r="AWK108" s="38"/>
      <c r="AWL108" s="38"/>
      <c r="AWM108" s="38"/>
      <c r="AWN108" s="38"/>
      <c r="AWO108" s="38"/>
      <c r="AWP108" s="38"/>
      <c r="AWQ108" s="38"/>
      <c r="AWR108" s="38"/>
      <c r="AWS108" s="38"/>
      <c r="AWT108" s="38"/>
      <c r="AWU108" s="38"/>
      <c r="AWV108" s="38"/>
      <c r="AWW108" s="38"/>
      <c r="AWX108" s="38"/>
      <c r="AWY108" s="38"/>
      <c r="AWZ108" s="38"/>
      <c r="AXA108" s="38"/>
      <c r="AXB108" s="38"/>
      <c r="AXC108" s="38"/>
      <c r="AXD108" s="38"/>
      <c r="AXE108" s="38"/>
      <c r="AXF108" s="38"/>
      <c r="AXG108" s="38"/>
      <c r="AXH108" s="38"/>
      <c r="AXI108" s="38"/>
      <c r="AXJ108" s="38"/>
      <c r="AXK108" s="38"/>
      <c r="AXL108" s="38"/>
      <c r="AXM108" s="38"/>
      <c r="AXN108" s="38"/>
      <c r="AXO108" s="38"/>
      <c r="AXP108" s="38"/>
      <c r="AXQ108" s="38"/>
      <c r="AXR108" s="38"/>
      <c r="AXS108" s="38"/>
      <c r="AXT108" s="38"/>
      <c r="AXU108" s="38"/>
      <c r="AXV108" s="38"/>
      <c r="AXW108" s="38"/>
      <c r="AXX108" s="38"/>
      <c r="AXY108" s="38"/>
      <c r="AXZ108" s="38"/>
      <c r="AYA108" s="38"/>
      <c r="AYB108" s="38"/>
      <c r="AYC108" s="38"/>
      <c r="AYD108" s="38"/>
      <c r="AYE108" s="38"/>
      <c r="AYF108" s="38"/>
      <c r="AYG108" s="38"/>
      <c r="AYH108" s="38"/>
      <c r="AYI108" s="38"/>
      <c r="AYJ108" s="38"/>
      <c r="AYK108" s="38"/>
      <c r="AYL108" s="38"/>
      <c r="AYM108" s="38"/>
      <c r="AYN108" s="38"/>
      <c r="AYO108" s="38"/>
      <c r="AYP108" s="38"/>
      <c r="AYQ108" s="38"/>
      <c r="AYR108" s="38"/>
      <c r="AYS108" s="38"/>
      <c r="AYT108" s="38"/>
      <c r="AYU108" s="38"/>
      <c r="AYV108" s="38"/>
      <c r="AYW108" s="38"/>
      <c r="AYX108" s="38"/>
      <c r="AYY108" s="38"/>
      <c r="AYZ108" s="38"/>
      <c r="AZA108" s="38"/>
      <c r="AZB108" s="38"/>
      <c r="AZC108" s="38"/>
      <c r="AZD108" s="38"/>
      <c r="AZE108" s="38"/>
      <c r="AZF108" s="38"/>
      <c r="AZG108" s="38"/>
      <c r="AZH108" s="38"/>
      <c r="AZI108" s="38"/>
      <c r="AZJ108" s="38"/>
      <c r="AZK108" s="38"/>
      <c r="AZL108" s="38"/>
      <c r="AZM108" s="38"/>
      <c r="AZN108" s="38"/>
      <c r="AZO108" s="38"/>
      <c r="AZP108" s="38"/>
      <c r="AZQ108" s="38"/>
      <c r="AZR108" s="38"/>
      <c r="AZS108" s="38"/>
      <c r="AZT108" s="38"/>
      <c r="AZU108" s="38"/>
      <c r="AZV108" s="38"/>
      <c r="AZW108" s="38"/>
      <c r="AZX108" s="38"/>
      <c r="AZY108" s="38"/>
      <c r="AZZ108" s="38"/>
      <c r="BAA108" s="38"/>
      <c r="BAB108" s="38"/>
      <c r="BAC108" s="38"/>
      <c r="BAD108" s="38"/>
      <c r="BAE108" s="38"/>
      <c r="BAF108" s="38"/>
      <c r="BAG108" s="38"/>
      <c r="BAH108" s="38"/>
      <c r="BAI108" s="38"/>
      <c r="BAJ108" s="38"/>
      <c r="BAK108" s="38"/>
      <c r="BAL108" s="38"/>
      <c r="BAM108" s="38"/>
      <c r="BAN108" s="38"/>
      <c r="BAO108" s="38"/>
      <c r="BAP108" s="38"/>
      <c r="BAQ108" s="38"/>
      <c r="BAR108" s="38"/>
      <c r="BAS108" s="38"/>
      <c r="BAT108" s="38"/>
      <c r="BAU108" s="38"/>
      <c r="BAV108" s="38"/>
      <c r="BAW108" s="38"/>
      <c r="BAX108" s="38"/>
      <c r="BAY108" s="38"/>
      <c r="BAZ108" s="38"/>
      <c r="BBA108" s="38"/>
      <c r="BBB108" s="38"/>
      <c r="BBC108" s="38"/>
      <c r="BBD108" s="38"/>
      <c r="BBE108" s="38"/>
      <c r="BBF108" s="38"/>
      <c r="BBG108" s="38"/>
      <c r="BBH108" s="38"/>
      <c r="BBI108" s="38"/>
      <c r="BBJ108" s="38"/>
      <c r="BBK108" s="38"/>
      <c r="BBL108" s="38"/>
      <c r="BBM108" s="38"/>
      <c r="BBN108" s="38"/>
      <c r="BBO108" s="38"/>
      <c r="BBP108" s="38"/>
      <c r="BBQ108" s="38"/>
      <c r="BBR108" s="38"/>
      <c r="BBS108" s="38"/>
      <c r="BBT108" s="38"/>
      <c r="BBU108" s="38"/>
      <c r="BBV108" s="38"/>
      <c r="BBW108" s="38"/>
      <c r="BBX108" s="38"/>
      <c r="BBY108" s="38"/>
      <c r="BBZ108" s="38"/>
      <c r="BCA108" s="38"/>
      <c r="BCB108" s="38"/>
      <c r="BCC108" s="38"/>
      <c r="BCD108" s="38"/>
      <c r="BCE108" s="38"/>
      <c r="BCF108" s="38"/>
      <c r="BCG108" s="38"/>
      <c r="BCH108" s="38"/>
      <c r="BCI108" s="38"/>
      <c r="BCJ108" s="38"/>
      <c r="BCK108" s="38"/>
      <c r="BCL108" s="38"/>
      <c r="BCM108" s="38"/>
      <c r="BCN108" s="38"/>
      <c r="BCO108" s="38"/>
      <c r="BCP108" s="38"/>
      <c r="BCQ108" s="38"/>
      <c r="BCR108" s="38"/>
      <c r="BCS108" s="38"/>
      <c r="BCT108" s="38"/>
      <c r="BCU108" s="38"/>
      <c r="BCV108" s="38"/>
      <c r="BCW108" s="38"/>
      <c r="BCX108" s="38"/>
      <c r="BCY108" s="38"/>
      <c r="BCZ108" s="38"/>
      <c r="BDA108" s="38"/>
      <c r="BDB108" s="38"/>
      <c r="BDC108" s="38"/>
      <c r="BDD108" s="38"/>
      <c r="BDE108" s="38"/>
      <c r="BDF108" s="38"/>
      <c r="BDG108" s="38"/>
      <c r="BDH108" s="38"/>
      <c r="BDI108" s="38"/>
      <c r="BDJ108" s="38"/>
      <c r="BDK108" s="38"/>
      <c r="BDL108" s="38"/>
      <c r="BDM108" s="38"/>
      <c r="BDN108" s="38"/>
      <c r="BDO108" s="38"/>
      <c r="BDP108" s="38"/>
      <c r="BDQ108" s="38"/>
      <c r="BDR108" s="38"/>
      <c r="BDS108" s="38"/>
      <c r="BDT108" s="38"/>
      <c r="BDU108" s="38"/>
      <c r="BDV108" s="38"/>
      <c r="BDW108" s="38"/>
      <c r="BDX108" s="38"/>
      <c r="BDY108" s="38"/>
      <c r="BDZ108" s="38"/>
      <c r="BEA108" s="38"/>
      <c r="BEB108" s="38"/>
      <c r="BEC108" s="38"/>
      <c r="BED108" s="38"/>
      <c r="BEE108" s="38"/>
      <c r="BEF108" s="38"/>
      <c r="BEG108" s="38"/>
      <c r="BEH108" s="38"/>
      <c r="BEI108" s="38"/>
      <c r="BEJ108" s="38"/>
      <c r="BEK108" s="38"/>
      <c r="BEL108" s="38"/>
      <c r="BEM108" s="38"/>
      <c r="BEN108" s="38"/>
      <c r="BEO108" s="38"/>
      <c r="BEP108" s="38"/>
      <c r="BEQ108" s="38"/>
      <c r="BER108" s="38"/>
      <c r="BES108" s="38"/>
      <c r="BET108" s="38"/>
      <c r="BEU108" s="38"/>
      <c r="BEV108" s="38"/>
      <c r="BEW108" s="38"/>
      <c r="BEX108" s="38"/>
      <c r="BEY108" s="38"/>
      <c r="BEZ108" s="38"/>
      <c r="BFA108" s="38"/>
      <c r="BFB108" s="38"/>
      <c r="BFC108" s="38"/>
      <c r="BFD108" s="38"/>
      <c r="BFE108" s="38"/>
      <c r="BFF108" s="38"/>
      <c r="BFG108" s="38"/>
      <c r="BFH108" s="38"/>
      <c r="BFI108" s="38"/>
      <c r="BFJ108" s="38"/>
      <c r="BFK108" s="38"/>
      <c r="BFL108" s="38"/>
      <c r="BFM108" s="38"/>
      <c r="BFN108" s="38"/>
      <c r="BFO108" s="38"/>
      <c r="BFP108" s="38"/>
      <c r="BFQ108" s="38"/>
      <c r="BFR108" s="38"/>
      <c r="BFS108" s="38"/>
      <c r="BFT108" s="38"/>
      <c r="BFU108" s="38"/>
      <c r="BFV108" s="38"/>
      <c r="BFW108" s="38"/>
      <c r="BFX108" s="38"/>
      <c r="BFY108" s="38"/>
      <c r="BFZ108" s="38"/>
      <c r="BGA108" s="38"/>
      <c r="BGB108" s="38"/>
      <c r="BGC108" s="38"/>
      <c r="BGD108" s="38"/>
      <c r="BGE108" s="38"/>
      <c r="BGF108" s="38"/>
      <c r="BGG108" s="38"/>
      <c r="BGH108" s="38"/>
      <c r="BGI108" s="38"/>
      <c r="BGJ108" s="38"/>
      <c r="BGK108" s="38"/>
      <c r="BGL108" s="38"/>
      <c r="BGM108" s="38"/>
      <c r="BGN108" s="38"/>
      <c r="BGO108" s="38"/>
      <c r="BGP108" s="38"/>
      <c r="BGQ108" s="38"/>
      <c r="BGR108" s="38"/>
      <c r="BGS108" s="38"/>
      <c r="BGT108" s="38"/>
      <c r="BGU108" s="38"/>
      <c r="BGV108" s="38"/>
      <c r="BGW108" s="38"/>
      <c r="BGX108" s="38"/>
      <c r="BGY108" s="38"/>
      <c r="BGZ108" s="38"/>
      <c r="BHA108" s="38"/>
      <c r="BHB108" s="38"/>
      <c r="BHC108" s="38"/>
      <c r="BHD108" s="38"/>
      <c r="BHE108" s="38"/>
      <c r="BHF108" s="38"/>
      <c r="BHG108" s="38"/>
      <c r="BHH108" s="38"/>
      <c r="BHI108" s="38"/>
      <c r="BHJ108" s="38"/>
      <c r="BHK108" s="38"/>
      <c r="BHL108" s="38"/>
      <c r="BHM108" s="38"/>
      <c r="BHN108" s="38"/>
      <c r="BHO108" s="38"/>
      <c r="BHP108" s="38"/>
      <c r="BHQ108" s="38"/>
      <c r="BHR108" s="38"/>
      <c r="BHS108" s="38"/>
      <c r="BHT108" s="38"/>
      <c r="BHU108" s="38"/>
      <c r="BHV108" s="38"/>
      <c r="BHW108" s="38"/>
      <c r="BHX108" s="38"/>
      <c r="BHY108" s="38"/>
      <c r="BHZ108" s="38"/>
      <c r="BIA108" s="38"/>
      <c r="BIB108" s="38"/>
      <c r="BIC108" s="38"/>
      <c r="BID108" s="38"/>
      <c r="BIE108" s="38"/>
      <c r="BIF108" s="38"/>
      <c r="BIG108" s="38"/>
      <c r="BIH108" s="38"/>
      <c r="BII108" s="38"/>
      <c r="BIJ108" s="38"/>
      <c r="BIK108" s="38"/>
      <c r="BIL108" s="38"/>
      <c r="BIM108" s="38"/>
      <c r="BIN108" s="38"/>
      <c r="BIO108" s="38"/>
      <c r="BIP108" s="38"/>
      <c r="BIQ108" s="38"/>
      <c r="BIR108" s="38"/>
      <c r="BIS108" s="38"/>
      <c r="BIT108" s="38"/>
      <c r="BIU108" s="38"/>
      <c r="BIV108" s="38"/>
      <c r="BIW108" s="38"/>
      <c r="BIX108" s="38"/>
      <c r="BIY108" s="38"/>
      <c r="BIZ108" s="38"/>
      <c r="BJA108" s="38"/>
      <c r="BJB108" s="38"/>
      <c r="BJC108" s="38"/>
      <c r="BJD108" s="38"/>
      <c r="BJE108" s="38"/>
      <c r="BJF108" s="38"/>
      <c r="BJG108" s="38"/>
      <c r="BJH108" s="38"/>
      <c r="BJI108" s="38"/>
      <c r="BJJ108" s="38"/>
      <c r="BJK108" s="38"/>
      <c r="BJL108" s="38"/>
      <c r="BJM108" s="38"/>
      <c r="BJN108" s="38"/>
      <c r="BJO108" s="38"/>
      <c r="BJP108" s="38"/>
      <c r="BJQ108" s="38"/>
      <c r="BJR108" s="38"/>
      <c r="BJS108" s="38"/>
      <c r="BJT108" s="38"/>
      <c r="BJU108" s="38"/>
      <c r="BJV108" s="38"/>
      <c r="BJW108" s="38"/>
      <c r="BJX108" s="38"/>
      <c r="BJY108" s="38"/>
      <c r="BJZ108" s="38"/>
      <c r="BKA108" s="38"/>
      <c r="BKB108" s="38"/>
      <c r="BKC108" s="38"/>
      <c r="BKD108" s="38"/>
      <c r="BKE108" s="38"/>
      <c r="BKF108" s="38"/>
      <c r="BKG108" s="38"/>
      <c r="BKH108" s="38"/>
      <c r="BKI108" s="38"/>
      <c r="BKJ108" s="38"/>
      <c r="BKK108" s="38"/>
      <c r="BKL108" s="38"/>
      <c r="BKM108" s="38"/>
      <c r="BKN108" s="38"/>
      <c r="BKO108" s="38"/>
      <c r="BKP108" s="38"/>
      <c r="BKQ108" s="38"/>
      <c r="BKR108" s="38"/>
      <c r="BKS108" s="38"/>
      <c r="BKT108" s="38"/>
      <c r="BKU108" s="38"/>
      <c r="BKV108" s="38"/>
      <c r="BKW108" s="38"/>
      <c r="BKX108" s="38"/>
      <c r="BKY108" s="38"/>
      <c r="BKZ108" s="38"/>
      <c r="BLA108" s="38"/>
      <c r="BLB108" s="38"/>
      <c r="BLC108" s="38"/>
      <c r="BLD108" s="38"/>
      <c r="BLE108" s="38"/>
      <c r="BLF108" s="38"/>
      <c r="BLG108" s="38"/>
      <c r="BLH108" s="38"/>
      <c r="BLI108" s="38"/>
      <c r="BLJ108" s="38"/>
      <c r="BLK108" s="38"/>
      <c r="BLL108" s="38"/>
      <c r="BLM108" s="38"/>
      <c r="BLN108" s="38"/>
      <c r="BLO108" s="38"/>
      <c r="BLP108" s="38"/>
      <c r="BLQ108" s="38"/>
      <c r="BLR108" s="38"/>
      <c r="BLS108" s="38"/>
      <c r="BLT108" s="38"/>
      <c r="BLU108" s="38"/>
      <c r="BLV108" s="38"/>
      <c r="BLW108" s="38"/>
      <c r="BLX108" s="38"/>
      <c r="BLY108" s="38"/>
      <c r="BLZ108" s="38"/>
      <c r="BMA108" s="38"/>
      <c r="BMB108" s="38"/>
      <c r="BMC108" s="38"/>
      <c r="BMD108" s="38"/>
      <c r="BME108" s="38"/>
      <c r="BMF108" s="38"/>
      <c r="BMG108" s="38"/>
      <c r="BMH108" s="38"/>
      <c r="BMI108" s="38"/>
      <c r="BMJ108" s="38"/>
      <c r="BMK108" s="38"/>
      <c r="BML108" s="38"/>
      <c r="BMM108" s="38"/>
      <c r="BMN108" s="38"/>
      <c r="BMO108" s="38"/>
      <c r="BMP108" s="38"/>
      <c r="BMQ108" s="38"/>
      <c r="BMR108" s="38"/>
      <c r="BMS108" s="38"/>
      <c r="BMT108" s="38"/>
      <c r="BMU108" s="38"/>
      <c r="BMV108" s="38"/>
      <c r="BMW108" s="38"/>
      <c r="BMX108" s="38"/>
      <c r="BMY108" s="38"/>
      <c r="BMZ108" s="38"/>
      <c r="BNA108" s="38"/>
      <c r="BNB108" s="38"/>
      <c r="BNC108" s="38"/>
      <c r="BND108" s="38"/>
      <c r="BNE108" s="38"/>
      <c r="BNF108" s="38"/>
      <c r="BNG108" s="38"/>
      <c r="BNH108" s="38"/>
      <c r="BNI108" s="38"/>
      <c r="BNJ108" s="38"/>
      <c r="BNK108" s="38"/>
      <c r="BNL108" s="38"/>
      <c r="BNM108" s="38"/>
      <c r="BNN108" s="38"/>
      <c r="BNO108" s="38"/>
      <c r="BNP108" s="38"/>
      <c r="BNQ108" s="38"/>
      <c r="BNR108" s="38"/>
      <c r="BNS108" s="38"/>
      <c r="BNT108" s="38"/>
      <c r="BNU108" s="38"/>
      <c r="BNV108" s="38"/>
      <c r="BNW108" s="38"/>
      <c r="BNX108" s="38"/>
      <c r="BNY108" s="38"/>
      <c r="BNZ108" s="38"/>
      <c r="BOA108" s="38"/>
      <c r="BOB108" s="38"/>
      <c r="BOC108" s="38"/>
      <c r="BOD108" s="38"/>
      <c r="BOE108" s="38"/>
      <c r="BOF108" s="38"/>
      <c r="BOG108" s="38"/>
      <c r="BOH108" s="38"/>
      <c r="BOI108" s="38"/>
      <c r="BOJ108" s="38"/>
      <c r="BOK108" s="38"/>
      <c r="BOL108" s="38"/>
      <c r="BOM108" s="38"/>
      <c r="BON108" s="38"/>
      <c r="BOO108" s="38"/>
      <c r="BOP108" s="38"/>
      <c r="BOQ108" s="38"/>
      <c r="BOR108" s="38"/>
      <c r="BOS108" s="38"/>
      <c r="BOT108" s="38"/>
      <c r="BOU108" s="38"/>
      <c r="BOV108" s="38"/>
      <c r="BOW108" s="38"/>
      <c r="BOX108" s="38"/>
      <c r="BOY108" s="38"/>
      <c r="BOZ108" s="38"/>
      <c r="BPA108" s="38"/>
      <c r="BPB108" s="38"/>
      <c r="BPC108" s="38"/>
      <c r="BPD108" s="38"/>
      <c r="BPE108" s="38"/>
      <c r="BPF108" s="38"/>
      <c r="BPG108" s="38"/>
      <c r="BPH108" s="38"/>
      <c r="BPI108" s="38"/>
      <c r="BPJ108" s="38"/>
      <c r="BPK108" s="38"/>
      <c r="BPL108" s="38"/>
      <c r="BPM108" s="38"/>
      <c r="BPN108" s="38"/>
      <c r="BPO108" s="38"/>
      <c r="BPP108" s="38"/>
      <c r="BPQ108" s="38"/>
      <c r="BPR108" s="38"/>
      <c r="BPS108" s="38"/>
      <c r="BPT108" s="38"/>
      <c r="BPU108" s="38"/>
      <c r="BPV108" s="38"/>
      <c r="BPW108" s="38"/>
      <c r="BPX108" s="38"/>
      <c r="BPY108" s="38"/>
      <c r="BPZ108" s="38"/>
      <c r="BQA108" s="38"/>
      <c r="BQB108" s="38"/>
      <c r="BQC108" s="38"/>
      <c r="BQD108" s="38"/>
      <c r="BQE108" s="38"/>
      <c r="BQF108" s="38"/>
      <c r="BQG108" s="38"/>
      <c r="BQH108" s="38"/>
      <c r="BQI108" s="38"/>
      <c r="BQJ108" s="38"/>
      <c r="BQK108" s="38"/>
      <c r="BQL108" s="38"/>
      <c r="BQM108" s="38"/>
      <c r="BQN108" s="38"/>
      <c r="BQO108" s="38"/>
      <c r="BQP108" s="38"/>
      <c r="BQQ108" s="38"/>
      <c r="BQR108" s="38"/>
      <c r="BQS108" s="38"/>
      <c r="BQT108" s="38"/>
      <c r="BQU108" s="38"/>
      <c r="BQV108" s="38"/>
      <c r="BQW108" s="38"/>
      <c r="BQX108" s="38"/>
      <c r="BQY108" s="38"/>
      <c r="BQZ108" s="38"/>
      <c r="BRA108" s="38"/>
      <c r="BRB108" s="38"/>
      <c r="BRC108" s="38"/>
      <c r="BRD108" s="38"/>
      <c r="BRE108" s="38"/>
      <c r="BRF108" s="38"/>
      <c r="BRG108" s="38"/>
      <c r="BRH108" s="38"/>
      <c r="BRI108" s="38"/>
      <c r="BRJ108" s="38"/>
      <c r="BRK108" s="38"/>
      <c r="BRL108" s="38"/>
      <c r="BRM108" s="38"/>
      <c r="BRN108" s="38"/>
      <c r="BRO108" s="38"/>
      <c r="BRP108" s="38"/>
      <c r="BRQ108" s="38"/>
      <c r="BRR108" s="38"/>
      <c r="BRS108" s="38"/>
      <c r="BRT108" s="38"/>
      <c r="BRU108" s="38"/>
      <c r="BRV108" s="38"/>
      <c r="BRW108" s="38"/>
      <c r="BRX108" s="38"/>
      <c r="BRY108" s="38"/>
      <c r="BRZ108" s="38"/>
      <c r="BSA108" s="38"/>
      <c r="BSB108" s="38"/>
      <c r="BSC108" s="38"/>
      <c r="BSD108" s="38"/>
      <c r="BSE108" s="38"/>
      <c r="BSF108" s="38"/>
      <c r="BSG108" s="38"/>
      <c r="BSH108" s="38"/>
      <c r="BSI108" s="38"/>
      <c r="BSJ108" s="38"/>
      <c r="BSK108" s="38"/>
      <c r="BSL108" s="38"/>
      <c r="BSM108" s="38"/>
      <c r="BSN108" s="38"/>
      <c r="BSO108" s="38"/>
      <c r="BSP108" s="38"/>
      <c r="BSQ108" s="38"/>
      <c r="BSR108" s="38"/>
      <c r="BSS108" s="38"/>
      <c r="BST108" s="38"/>
      <c r="BSU108" s="38"/>
      <c r="BSV108" s="38"/>
      <c r="BSW108" s="38"/>
      <c r="BSX108" s="38"/>
      <c r="BSY108" s="38"/>
      <c r="BSZ108" s="38"/>
      <c r="BTA108" s="38"/>
      <c r="BTB108" s="38"/>
      <c r="BTC108" s="38"/>
      <c r="BTD108" s="38"/>
      <c r="BTE108" s="38"/>
      <c r="BTF108" s="38"/>
      <c r="BTG108" s="38"/>
      <c r="BTH108" s="38"/>
      <c r="BTI108" s="38"/>
      <c r="BTJ108" s="38"/>
      <c r="BTK108" s="38"/>
      <c r="BTL108" s="38"/>
      <c r="BTM108" s="38"/>
      <c r="BTN108" s="38"/>
      <c r="BTO108" s="38"/>
      <c r="BTP108" s="38"/>
      <c r="BTQ108" s="38"/>
      <c r="BTR108" s="38"/>
      <c r="BTS108" s="38"/>
      <c r="BTT108" s="38"/>
      <c r="BTU108" s="38"/>
      <c r="BTV108" s="38"/>
      <c r="BTW108" s="38"/>
      <c r="BTX108" s="38"/>
      <c r="BTY108" s="38"/>
      <c r="BTZ108" s="38"/>
      <c r="BUA108" s="38"/>
      <c r="BUB108" s="38"/>
      <c r="BUC108" s="38"/>
      <c r="BUD108" s="38"/>
      <c r="BUE108" s="38"/>
      <c r="BUF108" s="38"/>
      <c r="BUG108" s="38"/>
      <c r="BUH108" s="38"/>
      <c r="BUI108" s="38"/>
      <c r="BUJ108" s="38"/>
      <c r="BUK108" s="38"/>
      <c r="BUL108" s="38"/>
      <c r="BUM108" s="38"/>
      <c r="BUN108" s="38"/>
      <c r="BUO108" s="38"/>
      <c r="BUP108" s="38"/>
      <c r="BUQ108" s="38"/>
      <c r="BUR108" s="38"/>
      <c r="BUS108" s="38"/>
      <c r="BUT108" s="38"/>
      <c r="BUU108" s="38"/>
      <c r="BUV108" s="38"/>
      <c r="BUW108" s="38"/>
      <c r="BUX108" s="38"/>
      <c r="BUY108" s="38"/>
      <c r="BUZ108" s="38"/>
      <c r="BVA108" s="38"/>
      <c r="BVB108" s="38"/>
      <c r="BVC108" s="38"/>
      <c r="BVD108" s="38"/>
      <c r="BVE108" s="38"/>
      <c r="BVF108" s="38"/>
      <c r="BVG108" s="38"/>
      <c r="BVH108" s="38"/>
      <c r="BVI108" s="38"/>
      <c r="BVJ108" s="38"/>
      <c r="BVK108" s="38"/>
      <c r="BVL108" s="38"/>
      <c r="BVM108" s="38"/>
      <c r="BVN108" s="38"/>
      <c r="BVO108" s="38"/>
      <c r="BVP108" s="38"/>
      <c r="BVQ108" s="38"/>
      <c r="BVR108" s="38"/>
      <c r="BVS108" s="38"/>
      <c r="BVT108" s="38"/>
      <c r="BVU108" s="38"/>
      <c r="BVV108" s="38"/>
      <c r="BVW108" s="38"/>
      <c r="BVX108" s="38"/>
      <c r="BVY108" s="38"/>
      <c r="BVZ108" s="38"/>
      <c r="BWA108" s="38"/>
      <c r="BWB108" s="38"/>
      <c r="BWC108" s="38"/>
      <c r="BWD108" s="38"/>
      <c r="BWE108" s="38"/>
      <c r="BWF108" s="38"/>
      <c r="BWG108" s="38"/>
      <c r="BWH108" s="38"/>
      <c r="BWI108" s="38"/>
      <c r="BWJ108" s="38"/>
      <c r="BWK108" s="38"/>
      <c r="BWL108" s="38"/>
      <c r="BWM108" s="38"/>
      <c r="BWN108" s="38"/>
      <c r="BWO108" s="38"/>
      <c r="BWP108" s="38"/>
      <c r="BWQ108" s="38"/>
      <c r="BWR108" s="38"/>
      <c r="BWS108" s="38"/>
      <c r="BWT108" s="38"/>
      <c r="BWU108" s="38"/>
      <c r="BWV108" s="38"/>
      <c r="BWW108" s="38"/>
      <c r="BWX108" s="38"/>
      <c r="BWY108" s="38"/>
      <c r="BWZ108" s="38"/>
      <c r="BXA108" s="38"/>
      <c r="BXB108" s="38"/>
      <c r="BXC108" s="38"/>
      <c r="BXD108" s="38"/>
      <c r="BXE108" s="38"/>
      <c r="BXF108" s="38"/>
      <c r="BXG108" s="38"/>
      <c r="BXH108" s="38"/>
      <c r="BXI108" s="38"/>
      <c r="BXJ108" s="38"/>
      <c r="BXK108" s="38"/>
      <c r="BXL108" s="38"/>
      <c r="BXM108" s="38"/>
      <c r="BXN108" s="38"/>
      <c r="BXO108" s="38"/>
      <c r="BXP108" s="38"/>
      <c r="BXQ108" s="38"/>
      <c r="BXR108" s="38"/>
      <c r="BXS108" s="38"/>
      <c r="BXT108" s="38"/>
      <c r="BXU108" s="38"/>
      <c r="BXV108" s="38"/>
      <c r="BXW108" s="38"/>
      <c r="BXX108" s="38"/>
      <c r="BXY108" s="38"/>
      <c r="BXZ108" s="38"/>
      <c r="BYA108" s="38"/>
      <c r="BYB108" s="38"/>
      <c r="BYC108" s="38"/>
      <c r="BYD108" s="38"/>
      <c r="BYE108" s="38"/>
      <c r="BYF108" s="38"/>
      <c r="BYG108" s="38"/>
      <c r="BYH108" s="38"/>
      <c r="BYI108" s="38"/>
      <c r="BYJ108" s="38"/>
      <c r="BYK108" s="38"/>
      <c r="BYL108" s="38"/>
      <c r="BYM108" s="38"/>
      <c r="BYN108" s="38"/>
      <c r="BYO108" s="38"/>
      <c r="BYP108" s="38"/>
      <c r="BYQ108" s="38"/>
      <c r="BYR108" s="38"/>
      <c r="BYS108" s="38"/>
      <c r="BYT108" s="38"/>
      <c r="BYU108" s="38"/>
      <c r="BYV108" s="38"/>
      <c r="BYW108" s="38"/>
      <c r="BYX108" s="38"/>
      <c r="BYY108" s="38"/>
      <c r="BYZ108" s="38"/>
      <c r="BZA108" s="38"/>
      <c r="BZB108" s="38"/>
      <c r="BZC108" s="38"/>
      <c r="BZD108" s="38"/>
      <c r="BZE108" s="38"/>
      <c r="BZF108" s="38"/>
      <c r="BZG108" s="38"/>
      <c r="BZH108" s="38"/>
      <c r="BZI108" s="38"/>
      <c r="BZJ108" s="38"/>
      <c r="BZK108" s="38"/>
      <c r="BZL108" s="38"/>
      <c r="BZM108" s="38"/>
      <c r="BZN108" s="38"/>
      <c r="BZO108" s="38"/>
      <c r="BZP108" s="38"/>
      <c r="BZQ108" s="38"/>
      <c r="BZR108" s="38"/>
      <c r="BZS108" s="38"/>
      <c r="BZT108" s="38"/>
      <c r="BZU108" s="38"/>
      <c r="BZV108" s="38"/>
      <c r="BZW108" s="38"/>
      <c r="BZX108" s="38"/>
      <c r="BZY108" s="38"/>
      <c r="BZZ108" s="38"/>
      <c r="CAA108" s="38"/>
      <c r="CAB108" s="38"/>
      <c r="CAC108" s="38"/>
      <c r="CAD108" s="38"/>
      <c r="CAE108" s="38"/>
      <c r="CAF108" s="38"/>
      <c r="CAG108" s="38"/>
      <c r="CAH108" s="38"/>
      <c r="CAI108" s="38"/>
      <c r="CAJ108" s="38"/>
      <c r="CAK108" s="38"/>
      <c r="CAL108" s="38"/>
      <c r="CAM108" s="38"/>
      <c r="CAN108" s="38"/>
      <c r="CAO108" s="38"/>
      <c r="CAP108" s="38"/>
      <c r="CAQ108" s="38"/>
      <c r="CAR108" s="38"/>
      <c r="CAS108" s="38"/>
      <c r="CAT108" s="38"/>
      <c r="CAU108" s="38"/>
      <c r="CAV108" s="38"/>
      <c r="CAW108" s="38"/>
      <c r="CAX108" s="38"/>
      <c r="CAY108" s="38"/>
      <c r="CAZ108" s="38"/>
      <c r="CBA108" s="38"/>
      <c r="CBB108" s="38"/>
      <c r="CBC108" s="38"/>
      <c r="CBD108" s="38"/>
      <c r="CBE108" s="38"/>
      <c r="CBF108" s="38"/>
      <c r="CBG108" s="38"/>
      <c r="CBH108" s="38"/>
      <c r="CBI108" s="38"/>
      <c r="CBJ108" s="38"/>
      <c r="CBK108" s="38"/>
      <c r="CBL108" s="38"/>
      <c r="CBM108" s="38"/>
      <c r="CBN108" s="38"/>
      <c r="CBO108" s="38"/>
      <c r="CBP108" s="38"/>
      <c r="CBQ108" s="38"/>
      <c r="CBR108" s="38"/>
      <c r="CBS108" s="38"/>
      <c r="CBT108" s="38"/>
      <c r="CBU108" s="38"/>
      <c r="CBV108" s="38"/>
      <c r="CBW108" s="38"/>
      <c r="CBX108" s="38"/>
      <c r="CBY108" s="38"/>
      <c r="CBZ108" s="38"/>
      <c r="CCA108" s="38"/>
      <c r="CCB108" s="38"/>
      <c r="CCC108" s="38"/>
      <c r="CCD108" s="38"/>
      <c r="CCE108" s="38"/>
      <c r="CCF108" s="38"/>
      <c r="CCG108" s="38"/>
      <c r="CCH108" s="38"/>
      <c r="CCI108" s="38"/>
      <c r="CCJ108" s="38"/>
      <c r="CCK108" s="38"/>
      <c r="CCL108" s="38"/>
      <c r="CCM108" s="38"/>
      <c r="CCN108" s="38"/>
      <c r="CCO108" s="38"/>
      <c r="CCP108" s="38"/>
      <c r="CCQ108" s="38"/>
      <c r="CCR108" s="38"/>
      <c r="CCS108" s="38"/>
      <c r="CCT108" s="38"/>
      <c r="CCU108" s="38"/>
      <c r="CCV108" s="38"/>
      <c r="CCW108" s="38"/>
      <c r="CCX108" s="38"/>
      <c r="CCY108" s="38"/>
      <c r="CCZ108" s="38"/>
      <c r="CDA108" s="38"/>
      <c r="CDB108" s="38"/>
      <c r="CDC108" s="38"/>
      <c r="CDD108" s="38"/>
      <c r="CDE108" s="38"/>
      <c r="CDF108" s="38"/>
      <c r="CDG108" s="38"/>
      <c r="CDH108" s="38"/>
      <c r="CDI108" s="38"/>
      <c r="CDJ108" s="38"/>
      <c r="CDK108" s="38"/>
      <c r="CDL108" s="38"/>
      <c r="CDM108" s="38"/>
      <c r="CDN108" s="38"/>
      <c r="CDO108" s="38"/>
      <c r="CDP108" s="38"/>
      <c r="CDQ108" s="38"/>
      <c r="CDR108" s="38"/>
      <c r="CDS108" s="38"/>
      <c r="CDT108" s="38"/>
      <c r="CDU108" s="38"/>
      <c r="CDV108" s="38"/>
      <c r="CDW108" s="38"/>
      <c r="CDX108" s="38"/>
      <c r="CDY108" s="38"/>
      <c r="CDZ108" s="38"/>
      <c r="CEA108" s="38"/>
      <c r="CEB108" s="38"/>
      <c r="CEC108" s="38"/>
      <c r="CED108" s="38"/>
      <c r="CEE108" s="38"/>
      <c r="CEF108" s="38"/>
      <c r="CEG108" s="38"/>
      <c r="CEH108" s="38"/>
      <c r="CEI108" s="38"/>
      <c r="CEJ108" s="38"/>
      <c r="CEK108" s="38"/>
      <c r="CEL108" s="38"/>
      <c r="CEM108" s="38"/>
      <c r="CEN108" s="38"/>
      <c r="CEO108" s="38"/>
      <c r="CEP108" s="38"/>
      <c r="CEQ108" s="38"/>
      <c r="CER108" s="38"/>
      <c r="CES108" s="38"/>
      <c r="CET108" s="38"/>
      <c r="CEU108" s="38"/>
      <c r="CEV108" s="38"/>
      <c r="CEW108" s="38"/>
      <c r="CEX108" s="38"/>
      <c r="CEY108" s="38"/>
      <c r="CEZ108" s="38"/>
      <c r="CFA108" s="38"/>
      <c r="CFB108" s="38"/>
      <c r="CFC108" s="38"/>
      <c r="CFD108" s="38"/>
      <c r="CFE108" s="38"/>
      <c r="CFF108" s="38"/>
      <c r="CFG108" s="38"/>
      <c r="CFH108" s="38"/>
      <c r="CFI108" s="38"/>
      <c r="CFJ108" s="38"/>
      <c r="CFK108" s="38"/>
      <c r="CFL108" s="38"/>
      <c r="CFM108" s="38"/>
      <c r="CFN108" s="38"/>
      <c r="CFO108" s="38"/>
      <c r="CFP108" s="38"/>
      <c r="CFQ108" s="38"/>
      <c r="CFR108" s="38"/>
      <c r="CFS108" s="38"/>
      <c r="CFT108" s="38"/>
      <c r="CFU108" s="38"/>
      <c r="CFV108" s="38"/>
      <c r="CFW108" s="38"/>
      <c r="CFX108" s="38"/>
      <c r="CFY108" s="38"/>
      <c r="CFZ108" s="38"/>
      <c r="CGA108" s="38"/>
      <c r="CGB108" s="38"/>
      <c r="CGC108" s="38"/>
      <c r="CGD108" s="38"/>
      <c r="CGE108" s="38"/>
      <c r="CGF108" s="38"/>
      <c r="CGG108" s="38"/>
      <c r="CGH108" s="38"/>
      <c r="CGI108" s="38"/>
      <c r="CGJ108" s="38"/>
      <c r="CGK108" s="38"/>
      <c r="CGL108" s="38"/>
      <c r="CGM108" s="38"/>
      <c r="CGN108" s="38"/>
      <c r="CGO108" s="38"/>
      <c r="CGP108" s="38"/>
      <c r="CGQ108" s="38"/>
      <c r="CGR108" s="38"/>
      <c r="CGS108" s="38"/>
      <c r="CGT108" s="38"/>
      <c r="CGU108" s="38"/>
      <c r="CGV108" s="38"/>
      <c r="CGW108" s="38"/>
      <c r="CGX108" s="38"/>
      <c r="CGY108" s="38"/>
      <c r="CGZ108" s="38"/>
      <c r="CHA108" s="38"/>
      <c r="CHB108" s="38"/>
      <c r="CHC108" s="38"/>
      <c r="CHD108" s="38"/>
      <c r="CHE108" s="38"/>
      <c r="CHF108" s="38"/>
      <c r="CHG108" s="38"/>
      <c r="CHH108" s="38"/>
      <c r="CHI108" s="38"/>
      <c r="CHJ108" s="38"/>
      <c r="CHK108" s="38"/>
      <c r="CHL108" s="38"/>
      <c r="CHM108" s="38"/>
      <c r="CHN108" s="38"/>
      <c r="CHO108" s="38"/>
      <c r="CHP108" s="38"/>
      <c r="CHQ108" s="38"/>
      <c r="CHR108" s="38"/>
      <c r="CHS108" s="38"/>
      <c r="CHT108" s="38"/>
      <c r="CHU108" s="38"/>
      <c r="CHV108" s="38"/>
      <c r="CHW108" s="38"/>
      <c r="CHX108" s="38"/>
      <c r="CHY108" s="38"/>
      <c r="CHZ108" s="38"/>
      <c r="CIA108" s="38"/>
      <c r="CIB108" s="38"/>
      <c r="CIC108" s="38"/>
      <c r="CID108" s="38"/>
      <c r="CIE108" s="38"/>
      <c r="CIF108" s="38"/>
      <c r="CIG108" s="38"/>
      <c r="CIH108" s="38"/>
      <c r="CII108" s="38"/>
      <c r="CIJ108" s="38"/>
      <c r="CIK108" s="38"/>
      <c r="CIL108" s="38"/>
      <c r="CIM108" s="38"/>
      <c r="CIN108" s="38"/>
      <c r="CIO108" s="38"/>
      <c r="CIP108" s="38"/>
      <c r="CIQ108" s="38"/>
      <c r="CIR108" s="38"/>
      <c r="CIS108" s="38"/>
      <c r="CIT108" s="38"/>
      <c r="CIU108" s="38"/>
      <c r="CIV108" s="38"/>
      <c r="CIW108" s="38"/>
      <c r="CIX108" s="38"/>
      <c r="CIY108" s="38"/>
      <c r="CIZ108" s="38"/>
      <c r="CJA108" s="38"/>
      <c r="CJB108" s="38"/>
      <c r="CJC108" s="38"/>
      <c r="CJD108" s="38"/>
      <c r="CJE108" s="38"/>
      <c r="CJF108" s="38"/>
      <c r="CJG108" s="38"/>
      <c r="CJH108" s="38"/>
      <c r="CJI108" s="38"/>
      <c r="CJJ108" s="38"/>
      <c r="CJK108" s="38"/>
      <c r="CJL108" s="38"/>
      <c r="CJM108" s="38"/>
      <c r="CJN108" s="38"/>
      <c r="CJO108" s="38"/>
      <c r="CJP108" s="38"/>
      <c r="CJQ108" s="38"/>
      <c r="CJR108" s="38"/>
      <c r="CJS108" s="38"/>
      <c r="CJT108" s="38"/>
      <c r="CJU108" s="38"/>
      <c r="CJV108" s="38"/>
      <c r="CJW108" s="38"/>
      <c r="CJX108" s="38"/>
      <c r="CJY108" s="38"/>
      <c r="CJZ108" s="38"/>
      <c r="CKA108" s="38"/>
      <c r="CKB108" s="38"/>
      <c r="CKC108" s="38"/>
      <c r="CKD108" s="38"/>
      <c r="CKE108" s="38"/>
      <c r="CKF108" s="38"/>
      <c r="CKG108" s="38"/>
      <c r="CKH108" s="38"/>
      <c r="CKI108" s="38"/>
      <c r="CKJ108" s="38"/>
      <c r="CKK108" s="38"/>
      <c r="CKL108" s="38"/>
      <c r="CKM108" s="38"/>
      <c r="CKN108" s="38"/>
      <c r="CKO108" s="38"/>
      <c r="CKP108" s="38"/>
      <c r="CKQ108" s="38"/>
      <c r="CKR108" s="38"/>
      <c r="CKS108" s="38"/>
      <c r="CKT108" s="38"/>
      <c r="CKU108" s="38"/>
      <c r="CKV108" s="38"/>
      <c r="CKW108" s="38"/>
      <c r="CKX108" s="38"/>
      <c r="CKY108" s="38"/>
      <c r="CKZ108" s="38"/>
      <c r="CLA108" s="38"/>
      <c r="CLB108" s="38"/>
      <c r="CLC108" s="38"/>
      <c r="CLD108" s="38"/>
      <c r="CLE108" s="38"/>
      <c r="CLF108" s="38"/>
      <c r="CLG108" s="38"/>
      <c r="CLH108" s="38"/>
      <c r="CLI108" s="38"/>
      <c r="CLJ108" s="38"/>
      <c r="CLK108" s="38"/>
      <c r="CLL108" s="38"/>
      <c r="CLM108" s="38"/>
      <c r="CLN108" s="38"/>
      <c r="CLO108" s="38"/>
      <c r="CLP108" s="38"/>
      <c r="CLQ108" s="38"/>
      <c r="CLR108" s="38"/>
      <c r="CLS108" s="38"/>
      <c r="CLT108" s="38"/>
      <c r="CLU108" s="38"/>
      <c r="CLV108" s="38"/>
      <c r="CLW108" s="38"/>
      <c r="CLX108" s="38"/>
      <c r="CLY108" s="38"/>
      <c r="CLZ108" s="38"/>
      <c r="CMA108" s="38"/>
      <c r="CMB108" s="38"/>
      <c r="CMC108" s="38"/>
      <c r="CMD108" s="38"/>
      <c r="CME108" s="38"/>
      <c r="CMF108" s="38"/>
      <c r="CMG108" s="38"/>
      <c r="CMH108" s="38"/>
      <c r="CMI108" s="38"/>
      <c r="CMJ108" s="38"/>
      <c r="CMK108" s="38"/>
      <c r="CML108" s="38"/>
      <c r="CMM108" s="38"/>
      <c r="CMN108" s="38"/>
      <c r="CMO108" s="38"/>
      <c r="CMP108" s="38"/>
      <c r="CMQ108" s="38"/>
      <c r="CMR108" s="38"/>
      <c r="CMS108" s="38"/>
      <c r="CMT108" s="38"/>
      <c r="CMU108" s="38"/>
      <c r="CMV108" s="38"/>
      <c r="CMW108" s="38"/>
      <c r="CMX108" s="38"/>
      <c r="CMY108" s="38"/>
      <c r="CMZ108" s="38"/>
      <c r="CNA108" s="38"/>
      <c r="CNB108" s="38"/>
      <c r="CNC108" s="38"/>
      <c r="CND108" s="38"/>
      <c r="CNE108" s="38"/>
      <c r="CNF108" s="38"/>
      <c r="CNG108" s="38"/>
      <c r="CNH108" s="38"/>
      <c r="CNI108" s="38"/>
      <c r="CNJ108" s="38"/>
      <c r="CNK108" s="38"/>
      <c r="CNL108" s="38"/>
      <c r="CNM108" s="38"/>
      <c r="CNN108" s="38"/>
      <c r="CNO108" s="38"/>
      <c r="CNP108" s="38"/>
      <c r="CNQ108" s="38"/>
      <c r="CNR108" s="38"/>
      <c r="CNS108" s="38"/>
      <c r="CNT108" s="38"/>
      <c r="CNU108" s="38"/>
      <c r="CNV108" s="38"/>
      <c r="CNW108" s="38"/>
      <c r="CNX108" s="38"/>
      <c r="CNY108" s="38"/>
      <c r="CNZ108" s="38"/>
      <c r="COA108" s="38"/>
      <c r="COB108" s="38"/>
      <c r="COC108" s="38"/>
      <c r="COD108" s="38"/>
      <c r="COE108" s="38"/>
      <c r="COF108" s="38"/>
      <c r="COG108" s="38"/>
      <c r="COH108" s="38"/>
      <c r="COI108" s="38"/>
      <c r="COJ108" s="38"/>
      <c r="COK108" s="38"/>
      <c r="COL108" s="38"/>
      <c r="COM108" s="38"/>
      <c r="CON108" s="38"/>
      <c r="COO108" s="38"/>
      <c r="COP108" s="38"/>
      <c r="COQ108" s="38"/>
      <c r="COR108" s="38"/>
      <c r="COS108" s="38"/>
      <c r="COT108" s="38"/>
      <c r="COU108" s="38"/>
      <c r="COV108" s="38"/>
      <c r="COW108" s="38"/>
      <c r="COX108" s="38"/>
      <c r="COY108" s="38"/>
      <c r="COZ108" s="38"/>
      <c r="CPA108" s="38"/>
      <c r="CPB108" s="38"/>
      <c r="CPC108" s="38"/>
      <c r="CPD108" s="38"/>
      <c r="CPE108" s="38"/>
      <c r="CPF108" s="38"/>
      <c r="CPG108" s="38"/>
      <c r="CPH108" s="38"/>
      <c r="CPI108" s="38"/>
      <c r="CPJ108" s="38"/>
      <c r="CPK108" s="38"/>
      <c r="CPL108" s="38"/>
      <c r="CPM108" s="38"/>
      <c r="CPN108" s="38"/>
      <c r="CPO108" s="38"/>
      <c r="CPP108" s="38"/>
      <c r="CPQ108" s="38"/>
      <c r="CPR108" s="38"/>
      <c r="CPS108" s="38"/>
      <c r="CPT108" s="38"/>
      <c r="CPU108" s="38"/>
      <c r="CPV108" s="38"/>
      <c r="CPW108" s="38"/>
      <c r="CPX108" s="38"/>
      <c r="CPY108" s="38"/>
      <c r="CPZ108" s="38"/>
      <c r="CQA108" s="38"/>
      <c r="CQB108" s="38"/>
      <c r="CQC108" s="38"/>
      <c r="CQD108" s="38"/>
      <c r="CQE108" s="38"/>
      <c r="CQF108" s="38"/>
      <c r="CQG108" s="38"/>
      <c r="CQH108" s="38"/>
      <c r="CQI108" s="38"/>
      <c r="CQJ108" s="38"/>
      <c r="CQK108" s="38"/>
      <c r="CQL108" s="38"/>
      <c r="CQM108" s="38"/>
      <c r="CQN108" s="38"/>
      <c r="CQO108" s="38"/>
      <c r="CQP108" s="38"/>
      <c r="CQQ108" s="38"/>
      <c r="CQR108" s="38"/>
      <c r="CQS108" s="38"/>
      <c r="CQT108" s="38"/>
      <c r="CQU108" s="38"/>
      <c r="CQV108" s="38"/>
      <c r="CQW108" s="38"/>
      <c r="CQX108" s="38"/>
      <c r="CQY108" s="38"/>
      <c r="CQZ108" s="38"/>
      <c r="CRA108" s="38"/>
      <c r="CRB108" s="38"/>
      <c r="CRC108" s="38"/>
      <c r="CRD108" s="38"/>
      <c r="CRE108" s="38"/>
      <c r="CRF108" s="38"/>
      <c r="CRG108" s="38"/>
      <c r="CRH108" s="38"/>
      <c r="CRI108" s="38"/>
      <c r="CRJ108" s="38"/>
      <c r="CRK108" s="38"/>
      <c r="CRL108" s="38"/>
      <c r="CRM108" s="38"/>
      <c r="CRN108" s="38"/>
      <c r="CRO108" s="38"/>
      <c r="CRP108" s="38"/>
      <c r="CRQ108" s="38"/>
      <c r="CRR108" s="38"/>
      <c r="CRS108" s="38"/>
      <c r="CRT108" s="38"/>
      <c r="CRU108" s="38"/>
      <c r="CRV108" s="38"/>
      <c r="CRW108" s="38"/>
      <c r="CRX108" s="38"/>
      <c r="CRY108" s="38"/>
      <c r="CRZ108" s="38"/>
      <c r="CSA108" s="38"/>
      <c r="CSB108" s="38"/>
      <c r="CSC108" s="38"/>
      <c r="CSD108" s="38"/>
      <c r="CSE108" s="38"/>
      <c r="CSF108" s="38"/>
      <c r="CSG108" s="38"/>
      <c r="CSH108" s="38"/>
      <c r="CSI108" s="38"/>
      <c r="CSJ108" s="38"/>
      <c r="CSK108" s="38"/>
      <c r="CSL108" s="38"/>
      <c r="CSM108" s="38"/>
      <c r="CSN108" s="38"/>
      <c r="CSO108" s="38"/>
      <c r="CSP108" s="38"/>
      <c r="CSQ108" s="38"/>
      <c r="CSR108" s="38"/>
      <c r="CSS108" s="38"/>
      <c r="CST108" s="38"/>
      <c r="CSU108" s="38"/>
      <c r="CSV108" s="38"/>
      <c r="CSW108" s="38"/>
      <c r="CSX108" s="38"/>
      <c r="CSY108" s="38"/>
      <c r="CSZ108" s="38"/>
      <c r="CTA108" s="38"/>
      <c r="CTB108" s="38"/>
      <c r="CTC108" s="38"/>
      <c r="CTD108" s="38"/>
      <c r="CTE108" s="38"/>
      <c r="CTF108" s="38"/>
      <c r="CTG108" s="38"/>
      <c r="CTH108" s="38"/>
      <c r="CTI108" s="38"/>
      <c r="CTJ108" s="38"/>
      <c r="CTK108" s="38"/>
      <c r="CTL108" s="38"/>
      <c r="CTM108" s="38"/>
      <c r="CTN108" s="38"/>
      <c r="CTO108" s="38"/>
      <c r="CTP108" s="38"/>
      <c r="CTQ108" s="38"/>
      <c r="CTR108" s="38"/>
      <c r="CTS108" s="38"/>
      <c r="CTT108" s="38"/>
      <c r="CTU108" s="38"/>
      <c r="CTV108" s="38"/>
      <c r="CTW108" s="38"/>
      <c r="CTX108" s="38"/>
      <c r="CTY108" s="38"/>
      <c r="CTZ108" s="38"/>
      <c r="CUA108" s="38"/>
      <c r="CUB108" s="38"/>
      <c r="CUC108" s="38"/>
      <c r="CUD108" s="38"/>
      <c r="CUE108" s="38"/>
      <c r="CUF108" s="38"/>
      <c r="CUG108" s="38"/>
      <c r="CUH108" s="38"/>
      <c r="CUI108" s="38"/>
      <c r="CUJ108" s="38"/>
      <c r="CUK108" s="38"/>
      <c r="CUL108" s="38"/>
      <c r="CUM108" s="38"/>
      <c r="CUN108" s="38"/>
      <c r="CUO108" s="38"/>
      <c r="CUP108" s="38"/>
      <c r="CUQ108" s="38"/>
      <c r="CUR108" s="38"/>
      <c r="CUS108" s="38"/>
      <c r="CUT108" s="38"/>
      <c r="CUU108" s="38"/>
      <c r="CUV108" s="38"/>
      <c r="CUW108" s="38"/>
      <c r="CUX108" s="38"/>
      <c r="CUY108" s="38"/>
      <c r="CUZ108" s="38"/>
      <c r="CVA108" s="38"/>
      <c r="CVB108" s="38"/>
      <c r="CVC108" s="38"/>
      <c r="CVD108" s="38"/>
      <c r="CVE108" s="38"/>
      <c r="CVF108" s="38"/>
      <c r="CVG108" s="38"/>
      <c r="CVH108" s="38"/>
      <c r="CVI108" s="38"/>
      <c r="CVJ108" s="38"/>
      <c r="CVK108" s="38"/>
      <c r="CVL108" s="38"/>
      <c r="CVM108" s="38"/>
      <c r="CVN108" s="38"/>
      <c r="CVO108" s="38"/>
      <c r="CVP108" s="38"/>
      <c r="CVQ108" s="38"/>
      <c r="CVR108" s="38"/>
      <c r="CVS108" s="38"/>
      <c r="CVT108" s="38"/>
      <c r="CVU108" s="38"/>
      <c r="CVV108" s="38"/>
      <c r="CVW108" s="38"/>
      <c r="CVX108" s="38"/>
      <c r="CVY108" s="38"/>
      <c r="CVZ108" s="38"/>
      <c r="CWA108" s="38"/>
      <c r="CWB108" s="38"/>
      <c r="CWC108" s="38"/>
      <c r="CWD108" s="38"/>
      <c r="CWE108" s="38"/>
      <c r="CWF108" s="38"/>
      <c r="CWG108" s="38"/>
      <c r="CWH108" s="38"/>
      <c r="CWI108" s="38"/>
      <c r="CWJ108" s="38"/>
      <c r="CWK108" s="38"/>
      <c r="CWL108" s="38"/>
      <c r="CWM108" s="38"/>
      <c r="CWN108" s="38"/>
      <c r="CWO108" s="38"/>
      <c r="CWP108" s="38"/>
      <c r="CWQ108" s="38"/>
      <c r="CWR108" s="38"/>
      <c r="CWS108" s="38"/>
      <c r="CWT108" s="38"/>
      <c r="CWU108" s="38"/>
      <c r="CWV108" s="38"/>
      <c r="CWW108" s="38"/>
      <c r="CWX108" s="38"/>
      <c r="CWY108" s="38"/>
      <c r="CWZ108" s="38"/>
      <c r="CXA108" s="38"/>
      <c r="CXB108" s="38"/>
      <c r="CXC108" s="38"/>
      <c r="CXD108" s="38"/>
      <c r="CXE108" s="38"/>
      <c r="CXF108" s="38"/>
      <c r="CXG108" s="38"/>
      <c r="CXH108" s="38"/>
      <c r="CXI108" s="38"/>
      <c r="CXJ108" s="38"/>
      <c r="CXK108" s="38"/>
      <c r="CXL108" s="38"/>
      <c r="CXM108" s="38"/>
      <c r="CXN108" s="38"/>
      <c r="CXO108" s="38"/>
      <c r="CXP108" s="38"/>
      <c r="CXQ108" s="38"/>
      <c r="CXR108" s="38"/>
      <c r="CXS108" s="38"/>
      <c r="CXT108" s="38"/>
      <c r="CXU108" s="38"/>
      <c r="CXV108" s="38"/>
      <c r="CXW108" s="38"/>
      <c r="CXX108" s="38"/>
      <c r="CXY108" s="38"/>
      <c r="CXZ108" s="38"/>
      <c r="CYA108" s="38"/>
      <c r="CYB108" s="38"/>
      <c r="CYC108" s="38"/>
      <c r="CYD108" s="38"/>
      <c r="CYE108" s="38"/>
      <c r="CYF108" s="38"/>
      <c r="CYG108" s="38"/>
      <c r="CYH108" s="38"/>
      <c r="CYI108" s="38"/>
      <c r="CYJ108" s="38"/>
      <c r="CYK108" s="38"/>
      <c r="CYL108" s="38"/>
      <c r="CYM108" s="38"/>
      <c r="CYN108" s="38"/>
      <c r="CYO108" s="38"/>
      <c r="CYP108" s="38"/>
      <c r="CYQ108" s="38"/>
      <c r="CYR108" s="38"/>
      <c r="CYS108" s="38"/>
      <c r="CYT108" s="38"/>
      <c r="CYU108" s="38"/>
      <c r="CYV108" s="38"/>
      <c r="CYW108" s="38"/>
      <c r="CYX108" s="38"/>
      <c r="CYY108" s="38"/>
      <c r="CYZ108" s="38"/>
      <c r="CZA108" s="38"/>
      <c r="CZB108" s="38"/>
      <c r="CZC108" s="38"/>
      <c r="CZD108" s="38"/>
      <c r="CZE108" s="38"/>
      <c r="CZF108" s="38"/>
      <c r="CZG108" s="38"/>
      <c r="CZH108" s="38"/>
      <c r="CZI108" s="38"/>
      <c r="CZJ108" s="38"/>
      <c r="CZK108" s="38"/>
      <c r="CZL108" s="38"/>
      <c r="CZM108" s="38"/>
      <c r="CZN108" s="38"/>
      <c r="CZO108" s="38"/>
      <c r="CZP108" s="38"/>
      <c r="CZQ108" s="38"/>
      <c r="CZR108" s="38"/>
      <c r="CZS108" s="38"/>
      <c r="CZT108" s="38"/>
      <c r="CZU108" s="38"/>
      <c r="CZV108" s="38"/>
      <c r="CZW108" s="38"/>
      <c r="CZX108" s="38"/>
      <c r="CZY108" s="38"/>
      <c r="CZZ108" s="38"/>
      <c r="DAA108" s="38"/>
      <c r="DAB108" s="38"/>
      <c r="DAC108" s="38"/>
      <c r="DAD108" s="38"/>
      <c r="DAE108" s="38"/>
      <c r="DAF108" s="38"/>
      <c r="DAG108" s="38"/>
      <c r="DAH108" s="38"/>
      <c r="DAI108" s="38"/>
      <c r="DAJ108" s="38"/>
      <c r="DAK108" s="38"/>
      <c r="DAL108" s="38"/>
      <c r="DAM108" s="38"/>
      <c r="DAN108" s="38"/>
      <c r="DAO108" s="38"/>
      <c r="DAP108" s="38"/>
      <c r="DAQ108" s="38"/>
      <c r="DAR108" s="38"/>
      <c r="DAS108" s="38"/>
      <c r="DAT108" s="38"/>
      <c r="DAU108" s="38"/>
      <c r="DAV108" s="38"/>
      <c r="DAW108" s="38"/>
      <c r="DAX108" s="38"/>
      <c r="DAY108" s="38"/>
      <c r="DAZ108" s="38"/>
      <c r="DBA108" s="38"/>
      <c r="DBB108" s="38"/>
      <c r="DBC108" s="38"/>
      <c r="DBD108" s="38"/>
      <c r="DBE108" s="38"/>
      <c r="DBF108" s="38"/>
      <c r="DBG108" s="38"/>
      <c r="DBH108" s="38"/>
      <c r="DBI108" s="38"/>
      <c r="DBJ108" s="38"/>
      <c r="DBK108" s="38"/>
      <c r="DBL108" s="38"/>
      <c r="DBM108" s="38"/>
      <c r="DBN108" s="38"/>
      <c r="DBO108" s="38"/>
      <c r="DBP108" s="38"/>
      <c r="DBQ108" s="38"/>
      <c r="DBR108" s="38"/>
      <c r="DBS108" s="38"/>
      <c r="DBT108" s="38"/>
      <c r="DBU108" s="38"/>
      <c r="DBV108" s="38"/>
      <c r="DBW108" s="38"/>
      <c r="DBX108" s="38"/>
      <c r="DBY108" s="38"/>
      <c r="DBZ108" s="38"/>
      <c r="DCA108" s="38"/>
      <c r="DCB108" s="38"/>
      <c r="DCC108" s="38"/>
      <c r="DCD108" s="38"/>
      <c r="DCE108" s="38"/>
      <c r="DCF108" s="38"/>
      <c r="DCG108" s="38"/>
      <c r="DCH108" s="38"/>
      <c r="DCI108" s="38"/>
      <c r="DCJ108" s="38"/>
      <c r="DCK108" s="38"/>
      <c r="DCL108" s="38"/>
      <c r="DCM108" s="38"/>
      <c r="DCN108" s="38"/>
      <c r="DCO108" s="38"/>
      <c r="DCP108" s="38"/>
      <c r="DCQ108" s="38"/>
      <c r="DCR108" s="38"/>
      <c r="DCS108" s="38"/>
      <c r="DCT108" s="38"/>
      <c r="DCU108" s="38"/>
      <c r="DCV108" s="38"/>
      <c r="DCW108" s="38"/>
      <c r="DCX108" s="38"/>
      <c r="DCY108" s="38"/>
      <c r="DCZ108" s="38"/>
      <c r="DDA108" s="38"/>
      <c r="DDB108" s="38"/>
      <c r="DDC108" s="38"/>
      <c r="DDD108" s="38"/>
      <c r="DDE108" s="38"/>
      <c r="DDF108" s="38"/>
      <c r="DDG108" s="38"/>
      <c r="DDH108" s="38"/>
      <c r="DDI108" s="38"/>
      <c r="DDJ108" s="38"/>
      <c r="DDK108" s="38"/>
      <c r="DDL108" s="38"/>
      <c r="DDM108" s="38"/>
      <c r="DDN108" s="38"/>
      <c r="DDO108" s="38"/>
      <c r="DDP108" s="38"/>
      <c r="DDQ108" s="38"/>
      <c r="DDR108" s="38"/>
      <c r="DDS108" s="38"/>
      <c r="DDT108" s="38"/>
      <c r="DDU108" s="38"/>
      <c r="DDV108" s="38"/>
      <c r="DDW108" s="38"/>
      <c r="DDX108" s="38"/>
      <c r="DDY108" s="38"/>
      <c r="DDZ108" s="38"/>
      <c r="DEA108" s="38"/>
      <c r="DEB108" s="38"/>
      <c r="DEC108" s="38"/>
      <c r="DED108" s="38"/>
      <c r="DEE108" s="38"/>
      <c r="DEF108" s="38"/>
      <c r="DEG108" s="38"/>
      <c r="DEH108" s="38"/>
      <c r="DEI108" s="38"/>
      <c r="DEJ108" s="38"/>
      <c r="DEK108" s="38"/>
      <c r="DEL108" s="38"/>
      <c r="DEM108" s="38"/>
      <c r="DEN108" s="38"/>
      <c r="DEO108" s="38"/>
      <c r="DEP108" s="38"/>
      <c r="DEQ108" s="38"/>
      <c r="DER108" s="38"/>
      <c r="DES108" s="38"/>
      <c r="DET108" s="38"/>
      <c r="DEU108" s="38"/>
      <c r="DEV108" s="38"/>
      <c r="DEW108" s="38"/>
      <c r="DEX108" s="38"/>
      <c r="DEY108" s="38"/>
      <c r="DEZ108" s="38"/>
      <c r="DFA108" s="38"/>
      <c r="DFB108" s="38"/>
      <c r="DFC108" s="38"/>
      <c r="DFD108" s="38"/>
      <c r="DFE108" s="38"/>
      <c r="DFF108" s="38"/>
      <c r="DFG108" s="38"/>
      <c r="DFH108" s="38"/>
      <c r="DFI108" s="38"/>
      <c r="DFJ108" s="38"/>
      <c r="DFK108" s="38"/>
      <c r="DFL108" s="38"/>
      <c r="DFM108" s="38"/>
      <c r="DFN108" s="38"/>
      <c r="DFO108" s="38"/>
      <c r="DFP108" s="38"/>
      <c r="DFQ108" s="38"/>
      <c r="DFR108" s="38"/>
      <c r="DFS108" s="38"/>
      <c r="DFT108" s="38"/>
      <c r="DFU108" s="38"/>
      <c r="DFV108" s="38"/>
      <c r="DFW108" s="38"/>
      <c r="DFX108" s="38"/>
      <c r="DFY108" s="38"/>
      <c r="DFZ108" s="38"/>
      <c r="DGA108" s="38"/>
      <c r="DGB108" s="38"/>
      <c r="DGC108" s="38"/>
      <c r="DGD108" s="38"/>
      <c r="DGE108" s="38"/>
      <c r="DGF108" s="38"/>
      <c r="DGG108" s="38"/>
      <c r="DGH108" s="38"/>
      <c r="DGI108" s="38"/>
      <c r="DGJ108" s="38"/>
      <c r="DGK108" s="38"/>
      <c r="DGL108" s="38"/>
      <c r="DGM108" s="38"/>
      <c r="DGN108" s="38"/>
      <c r="DGO108" s="38"/>
      <c r="DGP108" s="38"/>
      <c r="DGQ108" s="38"/>
      <c r="DGR108" s="38"/>
      <c r="DGS108" s="38"/>
      <c r="DGT108" s="38"/>
      <c r="DGU108" s="38"/>
      <c r="DGV108" s="38"/>
      <c r="DGW108" s="38"/>
      <c r="DGX108" s="38"/>
      <c r="DGY108" s="38"/>
      <c r="DGZ108" s="38"/>
      <c r="DHA108" s="38"/>
      <c r="DHB108" s="38"/>
      <c r="DHC108" s="38"/>
      <c r="DHD108" s="38"/>
      <c r="DHE108" s="38"/>
      <c r="DHF108" s="38"/>
      <c r="DHG108" s="38"/>
      <c r="DHH108" s="38"/>
      <c r="DHI108" s="38"/>
      <c r="DHJ108" s="38"/>
      <c r="DHK108" s="38"/>
      <c r="DHL108" s="38"/>
      <c r="DHM108" s="38"/>
      <c r="DHN108" s="38"/>
      <c r="DHO108" s="38"/>
      <c r="DHP108" s="38"/>
      <c r="DHQ108" s="38"/>
      <c r="DHR108" s="38"/>
      <c r="DHS108" s="38"/>
      <c r="DHT108" s="38"/>
      <c r="DHU108" s="38"/>
      <c r="DHV108" s="38"/>
      <c r="DHW108" s="38"/>
      <c r="DHX108" s="38"/>
      <c r="DHY108" s="38"/>
      <c r="DHZ108" s="38"/>
      <c r="DIA108" s="38"/>
      <c r="DIB108" s="38"/>
      <c r="DIC108" s="38"/>
      <c r="DID108" s="38"/>
      <c r="DIE108" s="38"/>
      <c r="DIF108" s="38"/>
      <c r="DIG108" s="38"/>
      <c r="DIH108" s="38"/>
      <c r="DII108" s="38"/>
      <c r="DIJ108" s="38"/>
      <c r="DIK108" s="38"/>
      <c r="DIL108" s="38"/>
      <c r="DIM108" s="38"/>
      <c r="DIN108" s="38"/>
      <c r="DIO108" s="38"/>
      <c r="DIP108" s="38"/>
      <c r="DIQ108" s="38"/>
      <c r="DIR108" s="38"/>
      <c r="DIS108" s="38"/>
      <c r="DIT108" s="38"/>
      <c r="DIU108" s="38"/>
      <c r="DIV108" s="38"/>
      <c r="DIW108" s="38"/>
      <c r="DIX108" s="38"/>
      <c r="DIY108" s="38"/>
      <c r="DIZ108" s="38"/>
      <c r="DJA108" s="38"/>
      <c r="DJB108" s="38"/>
      <c r="DJC108" s="38"/>
      <c r="DJD108" s="38"/>
      <c r="DJE108" s="38"/>
      <c r="DJF108" s="38"/>
      <c r="DJG108" s="38"/>
      <c r="DJH108" s="38"/>
      <c r="DJI108" s="38"/>
      <c r="DJJ108" s="38"/>
      <c r="DJK108" s="38"/>
      <c r="DJL108" s="38"/>
      <c r="DJM108" s="38"/>
      <c r="DJN108" s="38"/>
      <c r="DJO108" s="38"/>
      <c r="DJP108" s="38"/>
      <c r="DJQ108" s="38"/>
      <c r="DJR108" s="38"/>
      <c r="DJS108" s="38"/>
      <c r="DJT108" s="38"/>
      <c r="DJU108" s="38"/>
      <c r="DJV108" s="38"/>
      <c r="DJW108" s="38"/>
      <c r="DJX108" s="38"/>
      <c r="DJY108" s="38"/>
      <c r="DJZ108" s="38"/>
      <c r="DKA108" s="38"/>
      <c r="DKB108" s="38"/>
      <c r="DKC108" s="38"/>
      <c r="DKD108" s="38"/>
      <c r="DKE108" s="38"/>
      <c r="DKF108" s="38"/>
      <c r="DKG108" s="38"/>
      <c r="DKH108" s="38"/>
      <c r="DKI108" s="38"/>
      <c r="DKJ108" s="38"/>
      <c r="DKK108" s="38"/>
      <c r="DKL108" s="38"/>
      <c r="DKM108" s="38"/>
      <c r="DKN108" s="38"/>
      <c r="DKO108" s="38"/>
      <c r="DKP108" s="38"/>
      <c r="DKQ108" s="38"/>
      <c r="DKR108" s="38"/>
      <c r="DKS108" s="38"/>
      <c r="DKT108" s="38"/>
      <c r="DKU108" s="38"/>
      <c r="DKV108" s="38"/>
      <c r="DKW108" s="38"/>
      <c r="DKX108" s="38"/>
      <c r="DKY108" s="38"/>
      <c r="DKZ108" s="38"/>
      <c r="DLA108" s="38"/>
      <c r="DLB108" s="38"/>
      <c r="DLC108" s="38"/>
      <c r="DLD108" s="38"/>
      <c r="DLE108" s="38"/>
      <c r="DLF108" s="38"/>
      <c r="DLG108" s="38"/>
      <c r="DLH108" s="38"/>
      <c r="DLI108" s="38"/>
      <c r="DLJ108" s="38"/>
      <c r="DLK108" s="38"/>
      <c r="DLL108" s="38"/>
      <c r="DLM108" s="38"/>
      <c r="DLN108" s="38"/>
      <c r="DLO108" s="38"/>
      <c r="DLP108" s="38"/>
      <c r="DLQ108" s="38"/>
      <c r="DLR108" s="38"/>
      <c r="DLS108" s="38"/>
      <c r="DLT108" s="38"/>
      <c r="DLU108" s="38"/>
      <c r="DLV108" s="38"/>
      <c r="DLW108" s="38"/>
      <c r="DLX108" s="38"/>
      <c r="DLY108" s="38"/>
      <c r="DLZ108" s="38"/>
      <c r="DMA108" s="38"/>
      <c r="DMB108" s="38"/>
      <c r="DMC108" s="38"/>
      <c r="DMD108" s="38"/>
      <c r="DME108" s="38"/>
      <c r="DMF108" s="38"/>
      <c r="DMG108" s="38"/>
      <c r="DMH108" s="38"/>
      <c r="DMI108" s="38"/>
      <c r="DMJ108" s="38"/>
      <c r="DMK108" s="38"/>
      <c r="DML108" s="38"/>
      <c r="DMM108" s="38"/>
      <c r="DMN108" s="38"/>
      <c r="DMO108" s="38"/>
      <c r="DMP108" s="38"/>
      <c r="DMQ108" s="38"/>
      <c r="DMR108" s="38"/>
      <c r="DMS108" s="38"/>
      <c r="DMT108" s="38"/>
      <c r="DMU108" s="38"/>
      <c r="DMV108" s="38"/>
      <c r="DMW108" s="38"/>
      <c r="DMX108" s="38"/>
      <c r="DMY108" s="38"/>
      <c r="DMZ108" s="38"/>
      <c r="DNA108" s="38"/>
      <c r="DNB108" s="38"/>
      <c r="DNC108" s="38"/>
      <c r="DND108" s="38"/>
      <c r="DNE108" s="38"/>
      <c r="DNF108" s="38"/>
      <c r="DNG108" s="38"/>
      <c r="DNH108" s="38"/>
      <c r="DNI108" s="38"/>
      <c r="DNJ108" s="38"/>
      <c r="DNK108" s="38"/>
      <c r="DNL108" s="38"/>
      <c r="DNM108" s="38"/>
      <c r="DNN108" s="38"/>
      <c r="DNO108" s="38"/>
      <c r="DNP108" s="38"/>
      <c r="DNQ108" s="38"/>
      <c r="DNR108" s="38"/>
      <c r="DNS108" s="38"/>
      <c r="DNT108" s="38"/>
      <c r="DNU108" s="38"/>
      <c r="DNV108" s="38"/>
      <c r="DNW108" s="38"/>
      <c r="DNX108" s="38"/>
      <c r="DNY108" s="38"/>
      <c r="DNZ108" s="38"/>
      <c r="DOA108" s="38"/>
      <c r="DOB108" s="38"/>
      <c r="DOC108" s="38"/>
      <c r="DOD108" s="38"/>
      <c r="DOE108" s="38"/>
      <c r="DOF108" s="38"/>
      <c r="DOG108" s="38"/>
      <c r="DOH108" s="38"/>
      <c r="DOI108" s="38"/>
      <c r="DOJ108" s="38"/>
      <c r="DOK108" s="38"/>
      <c r="DOL108" s="38"/>
      <c r="DOM108" s="38"/>
      <c r="DON108" s="38"/>
      <c r="DOO108" s="38"/>
      <c r="DOP108" s="38"/>
      <c r="DOQ108" s="38"/>
      <c r="DOR108" s="38"/>
      <c r="DOS108" s="38"/>
      <c r="DOT108" s="38"/>
      <c r="DOU108" s="38"/>
      <c r="DOV108" s="38"/>
      <c r="DOW108" s="38"/>
      <c r="DOX108" s="38"/>
      <c r="DOY108" s="38"/>
      <c r="DOZ108" s="38"/>
      <c r="DPA108" s="38"/>
      <c r="DPB108" s="38"/>
      <c r="DPC108" s="38"/>
      <c r="DPD108" s="38"/>
      <c r="DPE108" s="38"/>
      <c r="DPF108" s="38"/>
      <c r="DPG108" s="38"/>
      <c r="DPH108" s="38"/>
      <c r="DPI108" s="38"/>
      <c r="DPJ108" s="38"/>
      <c r="DPK108" s="38"/>
      <c r="DPL108" s="38"/>
      <c r="DPM108" s="38"/>
      <c r="DPN108" s="38"/>
      <c r="DPO108" s="38"/>
      <c r="DPP108" s="38"/>
      <c r="DPQ108" s="38"/>
      <c r="DPR108" s="38"/>
      <c r="DPS108" s="38"/>
      <c r="DPT108" s="38"/>
      <c r="DPU108" s="38"/>
      <c r="DPV108" s="38"/>
      <c r="DPW108" s="38"/>
      <c r="DPX108" s="38"/>
      <c r="DPY108" s="38"/>
      <c r="DPZ108" s="38"/>
      <c r="DQA108" s="38"/>
      <c r="DQB108" s="38"/>
      <c r="DQC108" s="38"/>
      <c r="DQD108" s="38"/>
      <c r="DQE108" s="38"/>
      <c r="DQF108" s="38"/>
      <c r="DQG108" s="38"/>
      <c r="DQH108" s="38"/>
      <c r="DQI108" s="38"/>
      <c r="DQJ108" s="38"/>
      <c r="DQK108" s="38"/>
      <c r="DQL108" s="38"/>
      <c r="DQM108" s="38"/>
      <c r="DQN108" s="38"/>
      <c r="DQO108" s="38"/>
      <c r="DQP108" s="38"/>
      <c r="DQQ108" s="38"/>
      <c r="DQR108" s="38"/>
      <c r="DQS108" s="38"/>
      <c r="DQT108" s="38"/>
      <c r="DQU108" s="38"/>
      <c r="DQV108" s="38"/>
      <c r="DQW108" s="38"/>
      <c r="DQX108" s="38"/>
      <c r="DQY108" s="38"/>
      <c r="DQZ108" s="38"/>
      <c r="DRA108" s="38"/>
      <c r="DRB108" s="38"/>
      <c r="DRC108" s="38"/>
      <c r="DRD108" s="38"/>
      <c r="DRE108" s="38"/>
      <c r="DRF108" s="38"/>
      <c r="DRG108" s="38"/>
      <c r="DRH108" s="38"/>
      <c r="DRI108" s="38"/>
      <c r="DRJ108" s="38"/>
      <c r="DRK108" s="38"/>
      <c r="DRL108" s="38"/>
      <c r="DRM108" s="38"/>
      <c r="DRN108" s="38"/>
      <c r="DRO108" s="38"/>
      <c r="DRP108" s="38"/>
      <c r="DRQ108" s="38"/>
      <c r="DRR108" s="38"/>
      <c r="DRS108" s="38"/>
      <c r="DRT108" s="38"/>
      <c r="DRU108" s="38"/>
      <c r="DRV108" s="38"/>
      <c r="DRW108" s="38"/>
      <c r="DRX108" s="38"/>
      <c r="DRY108" s="38"/>
      <c r="DRZ108" s="38"/>
      <c r="DSA108" s="38"/>
      <c r="DSB108" s="38"/>
      <c r="DSC108" s="38"/>
      <c r="DSD108" s="38"/>
      <c r="DSE108" s="38"/>
      <c r="DSF108" s="38"/>
      <c r="DSG108" s="38"/>
      <c r="DSH108" s="38"/>
      <c r="DSI108" s="38"/>
      <c r="DSJ108" s="38"/>
      <c r="DSK108" s="38"/>
      <c r="DSL108" s="38"/>
      <c r="DSM108" s="38"/>
      <c r="DSN108" s="38"/>
      <c r="DSO108" s="38"/>
      <c r="DSP108" s="38"/>
      <c r="DSQ108" s="38"/>
      <c r="DSR108" s="38"/>
      <c r="DSS108" s="38"/>
      <c r="DST108" s="38"/>
      <c r="DSU108" s="38"/>
      <c r="DSV108" s="38"/>
      <c r="DSW108" s="38"/>
      <c r="DSX108" s="38"/>
      <c r="DSY108" s="38"/>
      <c r="DSZ108" s="38"/>
      <c r="DTA108" s="38"/>
      <c r="DTB108" s="38"/>
      <c r="DTC108" s="38"/>
      <c r="DTD108" s="38"/>
      <c r="DTE108" s="38"/>
      <c r="DTF108" s="38"/>
      <c r="DTG108" s="38"/>
      <c r="DTH108" s="38"/>
      <c r="DTI108" s="38"/>
      <c r="DTJ108" s="38"/>
      <c r="DTK108" s="38"/>
      <c r="DTL108" s="38"/>
      <c r="DTM108" s="38"/>
      <c r="DTN108" s="38"/>
      <c r="DTO108" s="38"/>
      <c r="DTP108" s="38"/>
      <c r="DTQ108" s="38"/>
      <c r="DTR108" s="38"/>
      <c r="DTS108" s="38"/>
      <c r="DTT108" s="38"/>
      <c r="DTU108" s="38"/>
      <c r="DTV108" s="38"/>
      <c r="DTW108" s="38"/>
      <c r="DTX108" s="38"/>
      <c r="DTY108" s="38"/>
      <c r="DTZ108" s="38"/>
      <c r="DUA108" s="38"/>
      <c r="DUB108" s="38"/>
      <c r="DUC108" s="38"/>
      <c r="DUD108" s="38"/>
      <c r="DUE108" s="38"/>
      <c r="DUF108" s="38"/>
      <c r="DUG108" s="38"/>
      <c r="DUH108" s="38"/>
      <c r="DUI108" s="38"/>
      <c r="DUJ108" s="38"/>
      <c r="DUK108" s="38"/>
      <c r="DUL108" s="38"/>
      <c r="DUM108" s="38"/>
      <c r="DUN108" s="38"/>
      <c r="DUO108" s="38"/>
      <c r="DUP108" s="38"/>
      <c r="DUQ108" s="38"/>
      <c r="DUR108" s="38"/>
      <c r="DUS108" s="38"/>
      <c r="DUT108" s="38"/>
      <c r="DUU108" s="38"/>
      <c r="DUV108" s="38"/>
      <c r="DUW108" s="38"/>
      <c r="DUX108" s="38"/>
      <c r="DUY108" s="38"/>
      <c r="DUZ108" s="38"/>
      <c r="DVA108" s="38"/>
      <c r="DVB108" s="38"/>
      <c r="DVC108" s="38"/>
      <c r="DVD108" s="38"/>
      <c r="DVE108" s="38"/>
      <c r="DVF108" s="38"/>
      <c r="DVG108" s="38"/>
      <c r="DVH108" s="38"/>
      <c r="DVI108" s="38"/>
      <c r="DVJ108" s="38"/>
      <c r="DVK108" s="38"/>
      <c r="DVL108" s="38"/>
      <c r="DVM108" s="38"/>
      <c r="DVN108" s="38"/>
      <c r="DVO108" s="38"/>
      <c r="DVP108" s="38"/>
      <c r="DVQ108" s="38"/>
      <c r="DVR108" s="38"/>
      <c r="DVS108" s="38"/>
      <c r="DVT108" s="38"/>
      <c r="DVU108" s="38"/>
      <c r="DVV108" s="38"/>
      <c r="DVW108" s="38"/>
      <c r="DVX108" s="38"/>
      <c r="DVY108" s="38"/>
      <c r="DVZ108" s="38"/>
      <c r="DWA108" s="38"/>
      <c r="DWB108" s="38"/>
      <c r="DWC108" s="38"/>
      <c r="DWD108" s="38"/>
      <c r="DWE108" s="38"/>
      <c r="DWF108" s="38"/>
      <c r="DWG108" s="38"/>
      <c r="DWH108" s="38"/>
      <c r="DWI108" s="38"/>
      <c r="DWJ108" s="38"/>
      <c r="DWK108" s="38"/>
      <c r="DWL108" s="38"/>
      <c r="DWM108" s="38"/>
      <c r="DWN108" s="38"/>
      <c r="DWO108" s="38"/>
      <c r="DWP108" s="38"/>
      <c r="DWQ108" s="38"/>
      <c r="DWR108" s="38"/>
      <c r="DWS108" s="38"/>
      <c r="DWT108" s="38"/>
      <c r="DWU108" s="38"/>
      <c r="DWV108" s="38"/>
      <c r="DWW108" s="38"/>
      <c r="DWX108" s="38"/>
      <c r="DWY108" s="38"/>
      <c r="DWZ108" s="38"/>
      <c r="DXA108" s="38"/>
      <c r="DXB108" s="38"/>
      <c r="DXC108" s="38"/>
      <c r="DXD108" s="38"/>
      <c r="DXE108" s="38"/>
      <c r="DXF108" s="38"/>
      <c r="DXG108" s="38"/>
      <c r="DXH108" s="38"/>
      <c r="DXI108" s="38"/>
      <c r="DXJ108" s="38"/>
      <c r="DXK108" s="38"/>
      <c r="DXL108" s="38"/>
      <c r="DXM108" s="38"/>
      <c r="DXN108" s="38"/>
      <c r="DXO108" s="38"/>
      <c r="DXP108" s="38"/>
      <c r="DXQ108" s="38"/>
      <c r="DXR108" s="38"/>
      <c r="DXS108" s="38"/>
      <c r="DXT108" s="38"/>
      <c r="DXU108" s="38"/>
      <c r="DXV108" s="38"/>
      <c r="DXW108" s="38"/>
      <c r="DXX108" s="38"/>
      <c r="DXY108" s="38"/>
      <c r="DXZ108" s="38"/>
      <c r="DYA108" s="38"/>
      <c r="DYB108" s="38"/>
      <c r="DYC108" s="38"/>
      <c r="DYD108" s="38"/>
      <c r="DYE108" s="38"/>
      <c r="DYF108" s="38"/>
      <c r="DYG108" s="38"/>
      <c r="DYH108" s="38"/>
      <c r="DYI108" s="38"/>
      <c r="DYJ108" s="38"/>
      <c r="DYK108" s="38"/>
      <c r="DYL108" s="38"/>
      <c r="DYM108" s="38"/>
      <c r="DYN108" s="38"/>
      <c r="DYO108" s="38"/>
      <c r="DYP108" s="38"/>
      <c r="DYQ108" s="38"/>
      <c r="DYR108" s="38"/>
      <c r="DYS108" s="38"/>
      <c r="DYT108" s="38"/>
      <c r="DYU108" s="38"/>
      <c r="DYV108" s="38"/>
      <c r="DYW108" s="38"/>
      <c r="DYX108" s="38"/>
      <c r="DYY108" s="38"/>
      <c r="DYZ108" s="38"/>
      <c r="DZA108" s="38"/>
      <c r="DZB108" s="38"/>
      <c r="DZC108" s="38"/>
      <c r="DZD108" s="38"/>
      <c r="DZE108" s="38"/>
      <c r="DZF108" s="38"/>
      <c r="DZG108" s="38"/>
      <c r="DZH108" s="38"/>
      <c r="DZI108" s="38"/>
      <c r="DZJ108" s="38"/>
      <c r="DZK108" s="38"/>
      <c r="DZL108" s="38"/>
      <c r="DZM108" s="38"/>
      <c r="DZN108" s="38"/>
      <c r="DZO108" s="38"/>
      <c r="DZP108" s="38"/>
      <c r="DZQ108" s="38"/>
      <c r="DZR108" s="38"/>
      <c r="DZS108" s="38"/>
      <c r="DZT108" s="38"/>
      <c r="DZU108" s="38"/>
      <c r="DZV108" s="38"/>
      <c r="DZW108" s="38"/>
      <c r="DZX108" s="38"/>
      <c r="DZY108" s="38"/>
      <c r="DZZ108" s="38"/>
      <c r="EAA108" s="38"/>
      <c r="EAB108" s="38"/>
      <c r="EAC108" s="38"/>
      <c r="EAD108" s="38"/>
      <c r="EAE108" s="38"/>
      <c r="EAF108" s="38"/>
      <c r="EAG108" s="38"/>
      <c r="EAH108" s="38"/>
      <c r="EAI108" s="38"/>
      <c r="EAJ108" s="38"/>
      <c r="EAK108" s="38"/>
      <c r="EAL108" s="38"/>
      <c r="EAM108" s="38"/>
      <c r="EAN108" s="38"/>
      <c r="EAO108" s="38"/>
      <c r="EAP108" s="38"/>
      <c r="EAQ108" s="38"/>
      <c r="EAR108" s="38"/>
      <c r="EAS108" s="38"/>
      <c r="EAT108" s="38"/>
      <c r="EAU108" s="38"/>
      <c r="EAV108" s="38"/>
      <c r="EAW108" s="38"/>
      <c r="EAX108" s="38"/>
      <c r="EAY108" s="38"/>
      <c r="EAZ108" s="38"/>
      <c r="EBA108" s="38"/>
      <c r="EBB108" s="38"/>
      <c r="EBC108" s="38"/>
      <c r="EBD108" s="38"/>
      <c r="EBE108" s="38"/>
      <c r="EBF108" s="38"/>
      <c r="EBG108" s="38"/>
      <c r="EBH108" s="38"/>
      <c r="EBI108" s="38"/>
      <c r="EBJ108" s="38"/>
      <c r="EBK108" s="38"/>
      <c r="EBL108" s="38"/>
      <c r="EBM108" s="38"/>
      <c r="EBN108" s="38"/>
      <c r="EBO108" s="38"/>
      <c r="EBP108" s="38"/>
      <c r="EBQ108" s="38"/>
      <c r="EBR108" s="38"/>
      <c r="EBS108" s="38"/>
      <c r="EBT108" s="38"/>
      <c r="EBU108" s="38"/>
      <c r="EBV108" s="38"/>
      <c r="EBW108" s="38"/>
      <c r="EBX108" s="38"/>
      <c r="EBY108" s="38"/>
      <c r="EBZ108" s="38"/>
      <c r="ECA108" s="38"/>
      <c r="ECB108" s="38"/>
      <c r="ECC108" s="38"/>
      <c r="ECD108" s="38"/>
      <c r="ECE108" s="38"/>
      <c r="ECF108" s="38"/>
      <c r="ECG108" s="38"/>
      <c r="ECH108" s="38"/>
      <c r="ECI108" s="38"/>
      <c r="ECJ108" s="38"/>
      <c r="ECK108" s="38"/>
      <c r="ECL108" s="38"/>
      <c r="ECM108" s="38"/>
      <c r="ECN108" s="38"/>
      <c r="ECO108" s="38"/>
      <c r="ECP108" s="38"/>
      <c r="ECQ108" s="38"/>
      <c r="ECR108" s="38"/>
      <c r="ECS108" s="38"/>
      <c r="ECT108" s="38"/>
      <c r="ECU108" s="38"/>
      <c r="ECV108" s="38"/>
      <c r="ECW108" s="38"/>
      <c r="ECX108" s="38"/>
      <c r="ECY108" s="38"/>
      <c r="ECZ108" s="38"/>
      <c r="EDA108" s="38"/>
      <c r="EDB108" s="38"/>
      <c r="EDC108" s="38"/>
      <c r="EDD108" s="38"/>
      <c r="EDE108" s="38"/>
      <c r="EDF108" s="38"/>
      <c r="EDG108" s="38"/>
      <c r="EDH108" s="38"/>
      <c r="EDI108" s="38"/>
      <c r="EDJ108" s="38"/>
      <c r="EDK108" s="38"/>
      <c r="EDL108" s="38"/>
      <c r="EDM108" s="38"/>
      <c r="EDN108" s="38"/>
      <c r="EDO108" s="38"/>
      <c r="EDP108" s="38"/>
      <c r="EDQ108" s="38"/>
      <c r="EDR108" s="38"/>
      <c r="EDS108" s="38"/>
      <c r="EDT108" s="38"/>
      <c r="EDU108" s="38"/>
      <c r="EDV108" s="38"/>
      <c r="EDW108" s="38"/>
      <c r="EDX108" s="38"/>
      <c r="EDY108" s="38"/>
      <c r="EDZ108" s="38"/>
      <c r="EEA108" s="38"/>
      <c r="EEB108" s="38"/>
      <c r="EEC108" s="38"/>
      <c r="EED108" s="38"/>
      <c r="EEE108" s="38"/>
      <c r="EEF108" s="38"/>
      <c r="EEG108" s="38"/>
      <c r="EEH108" s="38"/>
      <c r="EEI108" s="38"/>
      <c r="EEJ108" s="38"/>
      <c r="EEK108" s="38"/>
      <c r="EEL108" s="38"/>
      <c r="EEM108" s="38"/>
      <c r="EEN108" s="38"/>
      <c r="EEO108" s="38"/>
      <c r="EEP108" s="38"/>
      <c r="EEQ108" s="38"/>
      <c r="EER108" s="38"/>
      <c r="EES108" s="38"/>
      <c r="EET108" s="38"/>
      <c r="EEU108" s="38"/>
      <c r="EEV108" s="38"/>
      <c r="EEW108" s="38"/>
      <c r="EEX108" s="38"/>
      <c r="EEY108" s="38"/>
      <c r="EEZ108" s="38"/>
      <c r="EFA108" s="38"/>
      <c r="EFB108" s="38"/>
      <c r="EFC108" s="38"/>
      <c r="EFD108" s="38"/>
      <c r="EFE108" s="38"/>
      <c r="EFF108" s="38"/>
      <c r="EFG108" s="38"/>
      <c r="EFH108" s="38"/>
      <c r="EFI108" s="38"/>
      <c r="EFJ108" s="38"/>
      <c r="EFK108" s="38"/>
      <c r="EFL108" s="38"/>
      <c r="EFM108" s="38"/>
      <c r="EFN108" s="38"/>
      <c r="EFO108" s="38"/>
      <c r="EFP108" s="38"/>
      <c r="EFQ108" s="38"/>
      <c r="EFR108" s="38"/>
      <c r="EFS108" s="38"/>
      <c r="EFT108" s="38"/>
      <c r="EFU108" s="38"/>
      <c r="EFV108" s="38"/>
      <c r="EFW108" s="38"/>
      <c r="EFX108" s="38"/>
      <c r="EFY108" s="38"/>
      <c r="EFZ108" s="38"/>
      <c r="EGA108" s="38"/>
      <c r="EGB108" s="38"/>
      <c r="EGC108" s="38"/>
      <c r="EGD108" s="38"/>
      <c r="EGE108" s="38"/>
      <c r="EGF108" s="38"/>
      <c r="EGG108" s="38"/>
      <c r="EGH108" s="38"/>
      <c r="EGI108" s="38"/>
      <c r="EGJ108" s="38"/>
      <c r="EGK108" s="38"/>
      <c r="EGL108" s="38"/>
      <c r="EGM108" s="38"/>
      <c r="EGN108" s="38"/>
      <c r="EGO108" s="38"/>
      <c r="EGP108" s="38"/>
      <c r="EGQ108" s="38"/>
      <c r="EGR108" s="38"/>
      <c r="EGS108" s="38"/>
      <c r="EGT108" s="38"/>
      <c r="EGU108" s="38"/>
      <c r="EGV108" s="38"/>
      <c r="EGW108" s="38"/>
      <c r="EGX108" s="38"/>
      <c r="EGY108" s="38"/>
      <c r="EGZ108" s="38"/>
      <c r="EHA108" s="38"/>
      <c r="EHB108" s="38"/>
      <c r="EHC108" s="38"/>
      <c r="EHD108" s="38"/>
      <c r="EHE108" s="38"/>
      <c r="EHF108" s="38"/>
      <c r="EHG108" s="38"/>
      <c r="EHH108" s="38"/>
      <c r="EHI108" s="38"/>
      <c r="EHJ108" s="38"/>
      <c r="EHK108" s="38"/>
      <c r="EHL108" s="38"/>
      <c r="EHM108" s="38"/>
      <c r="EHN108" s="38"/>
      <c r="EHO108" s="38"/>
      <c r="EHP108" s="38"/>
      <c r="EHQ108" s="38"/>
      <c r="EHR108" s="38"/>
      <c r="EHS108" s="38"/>
      <c r="EHT108" s="38"/>
      <c r="EHU108" s="38"/>
      <c r="EHV108" s="38"/>
      <c r="EHW108" s="38"/>
      <c r="EHX108" s="38"/>
      <c r="EHY108" s="38"/>
      <c r="EHZ108" s="38"/>
      <c r="EIA108" s="38"/>
      <c r="EIB108" s="38"/>
      <c r="EIC108" s="38"/>
      <c r="EID108" s="38"/>
      <c r="EIE108" s="38"/>
      <c r="EIF108" s="38"/>
      <c r="EIG108" s="38"/>
      <c r="EIH108" s="38"/>
      <c r="EII108" s="38"/>
      <c r="EIJ108" s="38"/>
      <c r="EIK108" s="38"/>
      <c r="EIL108" s="38"/>
      <c r="EIM108" s="38"/>
      <c r="EIN108" s="38"/>
      <c r="EIO108" s="38"/>
      <c r="EIP108" s="38"/>
      <c r="EIQ108" s="38"/>
      <c r="EIR108" s="38"/>
      <c r="EIS108" s="38"/>
      <c r="EIT108" s="38"/>
      <c r="EIU108" s="38"/>
      <c r="EIV108" s="38"/>
      <c r="EIW108" s="38"/>
      <c r="EIX108" s="38"/>
      <c r="EIY108" s="38"/>
      <c r="EIZ108" s="38"/>
      <c r="EJA108" s="38"/>
      <c r="EJB108" s="38"/>
      <c r="EJC108" s="38"/>
      <c r="EJD108" s="38"/>
      <c r="EJE108" s="38"/>
      <c r="EJF108" s="38"/>
      <c r="EJG108" s="38"/>
      <c r="EJH108" s="38"/>
      <c r="EJI108" s="38"/>
      <c r="EJJ108" s="38"/>
      <c r="EJK108" s="38"/>
      <c r="EJL108" s="38"/>
      <c r="EJM108" s="38"/>
      <c r="EJN108" s="38"/>
      <c r="EJO108" s="38"/>
      <c r="EJP108" s="38"/>
      <c r="EJQ108" s="38"/>
      <c r="EJR108" s="38"/>
      <c r="EJS108" s="38"/>
      <c r="EJT108" s="38"/>
      <c r="EJU108" s="38"/>
      <c r="EJV108" s="38"/>
      <c r="EJW108" s="38"/>
      <c r="EJX108" s="38"/>
      <c r="EJY108" s="38"/>
      <c r="EJZ108" s="38"/>
      <c r="EKA108" s="38"/>
      <c r="EKB108" s="38"/>
      <c r="EKC108" s="38"/>
      <c r="EKD108" s="38"/>
      <c r="EKE108" s="38"/>
      <c r="EKF108" s="38"/>
      <c r="EKG108" s="38"/>
      <c r="EKH108" s="38"/>
      <c r="EKI108" s="38"/>
      <c r="EKJ108" s="38"/>
      <c r="EKK108" s="38"/>
      <c r="EKL108" s="38"/>
      <c r="EKM108" s="38"/>
      <c r="EKN108" s="38"/>
      <c r="EKO108" s="38"/>
      <c r="EKP108" s="38"/>
      <c r="EKQ108" s="38"/>
      <c r="EKR108" s="38"/>
      <c r="EKS108" s="38"/>
      <c r="EKT108" s="38"/>
      <c r="EKU108" s="38"/>
      <c r="EKV108" s="38"/>
      <c r="EKW108" s="38"/>
      <c r="EKX108" s="38"/>
      <c r="EKY108" s="38"/>
      <c r="EKZ108" s="38"/>
      <c r="ELA108" s="38"/>
      <c r="ELB108" s="38"/>
      <c r="ELC108" s="38"/>
      <c r="ELD108" s="38"/>
      <c r="ELE108" s="38"/>
      <c r="ELF108" s="38"/>
      <c r="ELG108" s="38"/>
      <c r="ELH108" s="38"/>
      <c r="ELI108" s="38"/>
      <c r="ELJ108" s="38"/>
      <c r="ELK108" s="38"/>
      <c r="ELL108" s="38"/>
      <c r="ELM108" s="38"/>
      <c r="ELN108" s="38"/>
      <c r="ELO108" s="38"/>
      <c r="ELP108" s="38"/>
      <c r="ELQ108" s="38"/>
      <c r="ELR108" s="38"/>
      <c r="ELS108" s="38"/>
      <c r="ELT108" s="38"/>
      <c r="ELU108" s="38"/>
      <c r="ELV108" s="38"/>
      <c r="ELW108" s="38"/>
      <c r="ELX108" s="38"/>
      <c r="ELY108" s="38"/>
      <c r="ELZ108" s="38"/>
      <c r="EMA108" s="38"/>
      <c r="EMB108" s="38"/>
      <c r="EMC108" s="38"/>
      <c r="EMD108" s="38"/>
      <c r="EME108" s="38"/>
      <c r="EMF108" s="38"/>
      <c r="EMG108" s="38"/>
      <c r="EMH108" s="38"/>
      <c r="EMI108" s="38"/>
      <c r="EMJ108" s="38"/>
      <c r="EMK108" s="38"/>
      <c r="EML108" s="38"/>
      <c r="EMM108" s="38"/>
      <c r="EMN108" s="38"/>
      <c r="EMO108" s="38"/>
      <c r="EMP108" s="38"/>
      <c r="EMQ108" s="38"/>
      <c r="EMR108" s="38"/>
      <c r="EMS108" s="38"/>
      <c r="EMT108" s="38"/>
      <c r="EMU108" s="38"/>
      <c r="EMV108" s="38"/>
      <c r="EMW108" s="38"/>
      <c r="EMX108" s="38"/>
      <c r="EMY108" s="38"/>
      <c r="EMZ108" s="38"/>
      <c r="ENA108" s="38"/>
      <c r="ENB108" s="38"/>
      <c r="ENC108" s="38"/>
      <c r="END108" s="38"/>
      <c r="ENE108" s="38"/>
      <c r="ENF108" s="38"/>
      <c r="ENG108" s="38"/>
      <c r="ENH108" s="38"/>
      <c r="ENI108" s="38"/>
      <c r="ENJ108" s="38"/>
      <c r="ENK108" s="38"/>
      <c r="ENL108" s="38"/>
      <c r="ENM108" s="38"/>
      <c r="ENN108" s="38"/>
      <c r="ENO108" s="38"/>
      <c r="ENP108" s="38"/>
      <c r="ENQ108" s="38"/>
      <c r="ENR108" s="38"/>
      <c r="ENS108" s="38"/>
      <c r="ENT108" s="38"/>
      <c r="ENU108" s="38"/>
      <c r="ENV108" s="38"/>
      <c r="ENW108" s="38"/>
      <c r="ENX108" s="38"/>
      <c r="ENY108" s="38"/>
      <c r="ENZ108" s="38"/>
      <c r="EOA108" s="38"/>
      <c r="EOB108" s="38"/>
      <c r="EOC108" s="38"/>
      <c r="EOD108" s="38"/>
      <c r="EOE108" s="38"/>
      <c r="EOF108" s="38"/>
      <c r="EOG108" s="38"/>
      <c r="EOH108" s="38"/>
      <c r="EOI108" s="38"/>
      <c r="EOJ108" s="38"/>
      <c r="EOK108" s="38"/>
      <c r="EOL108" s="38"/>
      <c r="EOM108" s="38"/>
      <c r="EON108" s="38"/>
      <c r="EOO108" s="38"/>
      <c r="EOP108" s="38"/>
      <c r="EOQ108" s="38"/>
      <c r="EOR108" s="38"/>
      <c r="EOS108" s="38"/>
      <c r="EOT108" s="38"/>
      <c r="EOU108" s="38"/>
      <c r="EOV108" s="38"/>
      <c r="EOW108" s="38"/>
      <c r="EOX108" s="38"/>
      <c r="EOY108" s="38"/>
      <c r="EOZ108" s="38"/>
      <c r="EPA108" s="38"/>
      <c r="EPB108" s="38"/>
      <c r="EPC108" s="38"/>
      <c r="EPD108" s="38"/>
      <c r="EPE108" s="38"/>
      <c r="EPF108" s="38"/>
      <c r="EPG108" s="38"/>
      <c r="EPH108" s="38"/>
      <c r="EPI108" s="38"/>
      <c r="EPJ108" s="38"/>
      <c r="EPK108" s="38"/>
      <c r="EPL108" s="38"/>
      <c r="EPM108" s="38"/>
      <c r="EPN108" s="38"/>
      <c r="EPO108" s="38"/>
      <c r="EPP108" s="38"/>
      <c r="EPQ108" s="38"/>
      <c r="EPR108" s="38"/>
      <c r="EPS108" s="38"/>
      <c r="EPT108" s="38"/>
      <c r="EPU108" s="38"/>
      <c r="EPV108" s="38"/>
      <c r="EPW108" s="38"/>
      <c r="EPX108" s="38"/>
      <c r="EPY108" s="38"/>
      <c r="EPZ108" s="38"/>
      <c r="EQA108" s="38"/>
      <c r="EQB108" s="38"/>
      <c r="EQC108" s="38"/>
      <c r="EQD108" s="38"/>
      <c r="EQE108" s="38"/>
      <c r="EQF108" s="38"/>
      <c r="EQG108" s="38"/>
      <c r="EQH108" s="38"/>
      <c r="EQI108" s="38"/>
      <c r="EQJ108" s="38"/>
      <c r="EQK108" s="38"/>
      <c r="EQL108" s="38"/>
      <c r="EQM108" s="38"/>
      <c r="EQN108" s="38"/>
      <c r="EQO108" s="38"/>
      <c r="EQP108" s="38"/>
      <c r="EQQ108" s="38"/>
      <c r="EQR108" s="38"/>
      <c r="EQS108" s="38"/>
      <c r="EQT108" s="38"/>
      <c r="EQU108" s="38"/>
      <c r="EQV108" s="38"/>
      <c r="EQW108" s="38"/>
      <c r="EQX108" s="38"/>
      <c r="EQY108" s="38"/>
      <c r="EQZ108" s="38"/>
      <c r="ERA108" s="38"/>
      <c r="ERB108" s="38"/>
      <c r="ERC108" s="38"/>
      <c r="ERD108" s="38"/>
      <c r="ERE108" s="38"/>
      <c r="ERF108" s="38"/>
      <c r="ERG108" s="38"/>
      <c r="ERH108" s="38"/>
      <c r="ERI108" s="38"/>
      <c r="ERJ108" s="38"/>
      <c r="ERK108" s="38"/>
      <c r="ERL108" s="38"/>
      <c r="ERM108" s="38"/>
      <c r="ERN108" s="38"/>
      <c r="ERO108" s="38"/>
      <c r="ERP108" s="38"/>
      <c r="ERQ108" s="38"/>
      <c r="ERR108" s="38"/>
      <c r="ERS108" s="38"/>
      <c r="ERT108" s="38"/>
      <c r="ERU108" s="38"/>
      <c r="ERV108" s="38"/>
      <c r="ERW108" s="38"/>
      <c r="ERX108" s="38"/>
      <c r="ERY108" s="38"/>
      <c r="ERZ108" s="38"/>
      <c r="ESA108" s="38"/>
      <c r="ESB108" s="38"/>
      <c r="ESC108" s="38"/>
      <c r="ESD108" s="38"/>
      <c r="ESE108" s="38"/>
      <c r="ESF108" s="38"/>
      <c r="ESG108" s="38"/>
      <c r="ESH108" s="38"/>
      <c r="ESI108" s="38"/>
      <c r="ESJ108" s="38"/>
      <c r="ESK108" s="38"/>
      <c r="ESL108" s="38"/>
      <c r="ESM108" s="38"/>
      <c r="ESN108" s="38"/>
      <c r="ESO108" s="38"/>
      <c r="ESP108" s="38"/>
      <c r="ESQ108" s="38"/>
      <c r="ESR108" s="38"/>
      <c r="ESS108" s="38"/>
      <c r="EST108" s="38"/>
      <c r="ESU108" s="38"/>
      <c r="ESV108" s="38"/>
      <c r="ESW108" s="38"/>
      <c r="ESX108" s="38"/>
      <c r="ESY108" s="38"/>
      <c r="ESZ108" s="38"/>
      <c r="ETA108" s="38"/>
      <c r="ETB108" s="38"/>
      <c r="ETC108" s="38"/>
      <c r="ETD108" s="38"/>
      <c r="ETE108" s="38"/>
      <c r="ETF108" s="38"/>
      <c r="ETG108" s="38"/>
      <c r="ETH108" s="38"/>
      <c r="ETI108" s="38"/>
      <c r="ETJ108" s="38"/>
      <c r="ETK108" s="38"/>
      <c r="ETL108" s="38"/>
      <c r="ETM108" s="38"/>
      <c r="ETN108" s="38"/>
      <c r="ETO108" s="38"/>
      <c r="ETP108" s="38"/>
      <c r="ETQ108" s="38"/>
      <c r="ETR108" s="38"/>
      <c r="ETS108" s="38"/>
      <c r="ETT108" s="38"/>
      <c r="ETU108" s="38"/>
      <c r="ETV108" s="38"/>
      <c r="ETW108" s="38"/>
      <c r="ETX108" s="38"/>
      <c r="ETY108" s="38"/>
      <c r="ETZ108" s="38"/>
      <c r="EUA108" s="38"/>
      <c r="EUB108" s="38"/>
      <c r="EUC108" s="38"/>
      <c r="EUD108" s="38"/>
      <c r="EUE108" s="38"/>
      <c r="EUF108" s="38"/>
      <c r="EUG108" s="38"/>
      <c r="EUH108" s="38"/>
      <c r="EUI108" s="38"/>
      <c r="EUJ108" s="38"/>
      <c r="EUK108" s="38"/>
      <c r="EUL108" s="38"/>
      <c r="EUM108" s="38"/>
      <c r="EUN108" s="38"/>
      <c r="EUO108" s="38"/>
      <c r="EUP108" s="38"/>
      <c r="EUQ108" s="38"/>
      <c r="EUR108" s="38"/>
      <c r="EUS108" s="38"/>
      <c r="EUT108" s="38"/>
      <c r="EUU108" s="38"/>
      <c r="EUV108" s="38"/>
      <c r="EUW108" s="38"/>
      <c r="EUX108" s="38"/>
      <c r="EUY108" s="38"/>
      <c r="EUZ108" s="38"/>
      <c r="EVA108" s="38"/>
      <c r="EVB108" s="38"/>
      <c r="EVC108" s="38"/>
      <c r="EVD108" s="38"/>
      <c r="EVE108" s="38"/>
      <c r="EVF108" s="38"/>
      <c r="EVG108" s="38"/>
      <c r="EVH108" s="38"/>
      <c r="EVI108" s="38"/>
      <c r="EVJ108" s="38"/>
      <c r="EVK108" s="38"/>
      <c r="EVL108" s="38"/>
      <c r="EVM108" s="38"/>
      <c r="EVN108" s="38"/>
      <c r="EVO108" s="38"/>
      <c r="EVP108" s="38"/>
      <c r="EVQ108" s="38"/>
      <c r="EVR108" s="38"/>
      <c r="EVS108" s="38"/>
      <c r="EVT108" s="38"/>
      <c r="EVU108" s="38"/>
      <c r="EVV108" s="38"/>
      <c r="EVW108" s="38"/>
      <c r="EVX108" s="38"/>
      <c r="EVY108" s="38"/>
      <c r="EVZ108" s="38"/>
      <c r="EWA108" s="38"/>
      <c r="EWB108" s="38"/>
      <c r="EWC108" s="38"/>
      <c r="EWD108" s="38"/>
      <c r="EWE108" s="38"/>
      <c r="EWF108" s="38"/>
      <c r="EWG108" s="38"/>
      <c r="EWH108" s="38"/>
      <c r="EWI108" s="38"/>
      <c r="EWJ108" s="38"/>
      <c r="EWK108" s="38"/>
      <c r="EWL108" s="38"/>
      <c r="EWM108" s="38"/>
      <c r="EWN108" s="38"/>
      <c r="EWO108" s="38"/>
      <c r="EWP108" s="38"/>
      <c r="EWQ108" s="38"/>
      <c r="EWR108" s="38"/>
      <c r="EWS108" s="38"/>
      <c r="EWT108" s="38"/>
      <c r="EWU108" s="38"/>
      <c r="EWV108" s="38"/>
      <c r="EWW108" s="38"/>
      <c r="EWX108" s="38"/>
      <c r="EWY108" s="38"/>
      <c r="EWZ108" s="38"/>
      <c r="EXA108" s="38"/>
      <c r="EXB108" s="38"/>
      <c r="EXC108" s="38"/>
      <c r="EXD108" s="38"/>
      <c r="EXE108" s="38"/>
      <c r="EXF108" s="38"/>
      <c r="EXG108" s="38"/>
      <c r="EXH108" s="38"/>
      <c r="EXI108" s="38"/>
      <c r="EXJ108" s="38"/>
      <c r="EXK108" s="38"/>
      <c r="EXL108" s="38"/>
      <c r="EXM108" s="38"/>
      <c r="EXN108" s="38"/>
      <c r="EXO108" s="38"/>
      <c r="EXP108" s="38"/>
      <c r="EXQ108" s="38"/>
      <c r="EXR108" s="38"/>
      <c r="EXS108" s="38"/>
      <c r="EXT108" s="38"/>
      <c r="EXU108" s="38"/>
      <c r="EXV108" s="38"/>
      <c r="EXW108" s="38"/>
      <c r="EXX108" s="38"/>
      <c r="EXY108" s="38"/>
      <c r="EXZ108" s="38"/>
      <c r="EYA108" s="38"/>
      <c r="EYB108" s="38"/>
      <c r="EYC108" s="38"/>
      <c r="EYD108" s="38"/>
      <c r="EYE108" s="38"/>
      <c r="EYF108" s="38"/>
      <c r="EYG108" s="38"/>
      <c r="EYH108" s="38"/>
      <c r="EYI108" s="38"/>
      <c r="EYJ108" s="38"/>
      <c r="EYK108" s="38"/>
      <c r="EYL108" s="38"/>
      <c r="EYM108" s="38"/>
      <c r="EYN108" s="38"/>
      <c r="EYO108" s="38"/>
      <c r="EYP108" s="38"/>
      <c r="EYQ108" s="38"/>
      <c r="EYR108" s="38"/>
      <c r="EYS108" s="38"/>
      <c r="EYT108" s="38"/>
      <c r="EYU108" s="38"/>
      <c r="EYV108" s="38"/>
      <c r="EYW108" s="38"/>
      <c r="EYX108" s="38"/>
      <c r="EYY108" s="38"/>
      <c r="EYZ108" s="38"/>
      <c r="EZA108" s="38"/>
      <c r="EZB108" s="38"/>
      <c r="EZC108" s="38"/>
      <c r="EZD108" s="38"/>
      <c r="EZE108" s="38"/>
      <c r="EZF108" s="38"/>
      <c r="EZG108" s="38"/>
      <c r="EZH108" s="38"/>
      <c r="EZI108" s="38"/>
      <c r="EZJ108" s="38"/>
      <c r="EZK108" s="38"/>
      <c r="EZL108" s="38"/>
      <c r="EZM108" s="38"/>
      <c r="EZN108" s="38"/>
      <c r="EZO108" s="38"/>
      <c r="EZP108" s="38"/>
      <c r="EZQ108" s="38"/>
      <c r="EZR108" s="38"/>
      <c r="EZS108" s="38"/>
      <c r="EZT108" s="38"/>
      <c r="EZU108" s="38"/>
      <c r="EZV108" s="38"/>
      <c r="EZW108" s="38"/>
      <c r="EZX108" s="38"/>
      <c r="EZY108" s="38"/>
      <c r="EZZ108" s="38"/>
      <c r="FAA108" s="38"/>
      <c r="FAB108" s="38"/>
      <c r="FAC108" s="38"/>
      <c r="FAD108" s="38"/>
      <c r="FAE108" s="38"/>
      <c r="FAF108" s="38"/>
      <c r="FAG108" s="38"/>
      <c r="FAH108" s="38"/>
      <c r="FAI108" s="38"/>
      <c r="FAJ108" s="38"/>
      <c r="FAK108" s="38"/>
      <c r="FAL108" s="38"/>
      <c r="FAM108" s="38"/>
      <c r="FAN108" s="38"/>
      <c r="FAO108" s="38"/>
      <c r="FAP108" s="38"/>
      <c r="FAQ108" s="38"/>
      <c r="FAR108" s="38"/>
      <c r="FAS108" s="38"/>
      <c r="FAT108" s="38"/>
      <c r="FAU108" s="38"/>
      <c r="FAV108" s="38"/>
      <c r="FAW108" s="38"/>
      <c r="FAX108" s="38"/>
      <c r="FAY108" s="38"/>
      <c r="FAZ108" s="38"/>
      <c r="FBA108" s="38"/>
      <c r="FBB108" s="38"/>
      <c r="FBC108" s="38"/>
      <c r="FBD108" s="38"/>
      <c r="FBE108" s="38"/>
      <c r="FBF108" s="38"/>
      <c r="FBG108" s="38"/>
      <c r="FBH108" s="38"/>
      <c r="FBI108" s="38"/>
      <c r="FBJ108" s="38"/>
      <c r="FBK108" s="38"/>
      <c r="FBL108" s="38"/>
      <c r="FBM108" s="38"/>
      <c r="FBN108" s="38"/>
      <c r="FBO108" s="38"/>
      <c r="FBP108" s="38"/>
      <c r="FBQ108" s="38"/>
      <c r="FBR108" s="38"/>
      <c r="FBS108" s="38"/>
      <c r="FBT108" s="38"/>
      <c r="FBU108" s="38"/>
      <c r="FBV108" s="38"/>
      <c r="FBW108" s="38"/>
      <c r="FBX108" s="38"/>
      <c r="FBY108" s="38"/>
      <c r="FBZ108" s="38"/>
      <c r="FCA108" s="38"/>
      <c r="FCB108" s="38"/>
      <c r="FCC108" s="38"/>
      <c r="FCD108" s="38"/>
      <c r="FCE108" s="38"/>
      <c r="FCF108" s="38"/>
      <c r="FCG108" s="38"/>
      <c r="FCH108" s="38"/>
      <c r="FCI108" s="38"/>
      <c r="FCJ108" s="38"/>
      <c r="FCK108" s="38"/>
      <c r="FCL108" s="38"/>
      <c r="FCM108" s="38"/>
      <c r="FCN108" s="38"/>
      <c r="FCO108" s="38"/>
      <c r="FCP108" s="38"/>
      <c r="FCQ108" s="38"/>
      <c r="FCR108" s="38"/>
      <c r="FCS108" s="38"/>
      <c r="FCT108" s="38"/>
      <c r="FCU108" s="38"/>
      <c r="FCV108" s="38"/>
      <c r="FCW108" s="38"/>
      <c r="FCX108" s="38"/>
      <c r="FCY108" s="38"/>
      <c r="FCZ108" s="38"/>
      <c r="FDA108" s="38"/>
      <c r="FDB108" s="38"/>
      <c r="FDC108" s="38"/>
      <c r="FDD108" s="38"/>
      <c r="FDE108" s="38"/>
      <c r="FDF108" s="38"/>
      <c r="FDG108" s="38"/>
      <c r="FDH108" s="38"/>
      <c r="FDI108" s="38"/>
      <c r="FDJ108" s="38"/>
      <c r="FDK108" s="38"/>
      <c r="FDL108" s="38"/>
      <c r="FDM108" s="38"/>
      <c r="FDN108" s="38"/>
      <c r="FDO108" s="38"/>
      <c r="FDP108" s="38"/>
      <c r="FDQ108" s="38"/>
      <c r="FDR108" s="38"/>
      <c r="FDS108" s="38"/>
      <c r="FDT108" s="38"/>
      <c r="FDU108" s="38"/>
      <c r="FDV108" s="38"/>
      <c r="FDW108" s="38"/>
      <c r="FDX108" s="38"/>
      <c r="FDY108" s="38"/>
      <c r="FDZ108" s="38"/>
      <c r="FEA108" s="38"/>
      <c r="FEB108" s="38"/>
      <c r="FEC108" s="38"/>
      <c r="FED108" s="38"/>
      <c r="FEE108" s="38"/>
      <c r="FEF108" s="38"/>
      <c r="FEG108" s="38"/>
      <c r="FEH108" s="38"/>
      <c r="FEI108" s="38"/>
      <c r="FEJ108" s="38"/>
      <c r="FEK108" s="38"/>
      <c r="FEL108" s="38"/>
      <c r="FEM108" s="38"/>
      <c r="FEN108" s="38"/>
      <c r="FEO108" s="38"/>
      <c r="FEP108" s="38"/>
      <c r="FEQ108" s="38"/>
      <c r="FER108" s="38"/>
      <c r="FES108" s="38"/>
      <c r="FET108" s="38"/>
      <c r="FEU108" s="38"/>
      <c r="FEV108" s="38"/>
      <c r="FEW108" s="38"/>
      <c r="FEX108" s="38"/>
      <c r="FEY108" s="38"/>
      <c r="FEZ108" s="38"/>
      <c r="FFA108" s="38"/>
      <c r="FFB108" s="38"/>
      <c r="FFC108" s="38"/>
      <c r="FFD108" s="38"/>
      <c r="FFE108" s="38"/>
      <c r="FFF108" s="38"/>
      <c r="FFG108" s="38"/>
      <c r="FFH108" s="38"/>
      <c r="FFI108" s="38"/>
      <c r="FFJ108" s="38"/>
      <c r="FFK108" s="38"/>
      <c r="FFL108" s="38"/>
      <c r="FFM108" s="38"/>
      <c r="FFN108" s="38"/>
      <c r="FFO108" s="38"/>
      <c r="FFP108" s="38"/>
      <c r="FFQ108" s="38"/>
      <c r="FFR108" s="38"/>
      <c r="FFS108" s="38"/>
      <c r="FFT108" s="38"/>
      <c r="FFU108" s="38"/>
      <c r="FFV108" s="38"/>
      <c r="FFW108" s="38"/>
      <c r="FFX108" s="38"/>
      <c r="FFY108" s="38"/>
      <c r="FFZ108" s="38"/>
      <c r="FGA108" s="38"/>
      <c r="FGB108" s="38"/>
      <c r="FGC108" s="38"/>
      <c r="FGD108" s="38"/>
      <c r="FGE108" s="38"/>
      <c r="FGF108" s="38"/>
      <c r="FGG108" s="38"/>
      <c r="FGH108" s="38"/>
      <c r="FGI108" s="38"/>
      <c r="FGJ108" s="38"/>
      <c r="FGK108" s="38"/>
      <c r="FGL108" s="38"/>
      <c r="FGM108" s="38"/>
      <c r="FGN108" s="38"/>
      <c r="FGO108" s="38"/>
      <c r="FGP108" s="38"/>
      <c r="FGQ108" s="38"/>
      <c r="FGR108" s="38"/>
      <c r="FGS108" s="38"/>
      <c r="FGT108" s="38"/>
      <c r="FGU108" s="38"/>
      <c r="FGV108" s="38"/>
      <c r="FGW108" s="38"/>
      <c r="FGX108" s="38"/>
      <c r="FGY108" s="38"/>
      <c r="FGZ108" s="38"/>
      <c r="FHA108" s="38"/>
      <c r="FHB108" s="38"/>
      <c r="FHC108" s="38"/>
      <c r="FHD108" s="38"/>
      <c r="FHE108" s="38"/>
      <c r="FHF108" s="38"/>
      <c r="FHG108" s="38"/>
      <c r="FHH108" s="38"/>
      <c r="FHI108" s="38"/>
      <c r="FHJ108" s="38"/>
      <c r="FHK108" s="38"/>
      <c r="FHL108" s="38"/>
      <c r="FHM108" s="38"/>
      <c r="FHN108" s="38"/>
      <c r="FHO108" s="38"/>
      <c r="FHP108" s="38"/>
      <c r="FHQ108" s="38"/>
      <c r="FHR108" s="38"/>
      <c r="FHS108" s="38"/>
      <c r="FHT108" s="38"/>
      <c r="FHU108" s="38"/>
      <c r="FHV108" s="38"/>
      <c r="FHW108" s="38"/>
      <c r="FHX108" s="38"/>
      <c r="FHY108" s="38"/>
      <c r="FHZ108" s="38"/>
      <c r="FIA108" s="38"/>
      <c r="FIB108" s="38"/>
      <c r="FIC108" s="38"/>
      <c r="FID108" s="38"/>
      <c r="FIE108" s="38"/>
      <c r="FIF108" s="38"/>
      <c r="FIG108" s="38"/>
      <c r="FIH108" s="38"/>
      <c r="FII108" s="38"/>
      <c r="FIJ108" s="38"/>
      <c r="FIK108" s="38"/>
      <c r="FIL108" s="38"/>
      <c r="FIM108" s="38"/>
      <c r="FIN108" s="38"/>
      <c r="FIO108" s="38"/>
      <c r="FIP108" s="38"/>
      <c r="FIQ108" s="38"/>
      <c r="FIR108" s="38"/>
      <c r="FIS108" s="38"/>
      <c r="FIT108" s="38"/>
      <c r="FIU108" s="38"/>
      <c r="FIV108" s="38"/>
      <c r="FIW108" s="38"/>
      <c r="FIX108" s="38"/>
      <c r="FIY108" s="38"/>
      <c r="FIZ108" s="38"/>
      <c r="FJA108" s="38"/>
      <c r="FJB108" s="38"/>
      <c r="FJC108" s="38"/>
      <c r="FJD108" s="38"/>
      <c r="FJE108" s="38"/>
      <c r="FJF108" s="38"/>
      <c r="FJG108" s="38"/>
      <c r="FJH108" s="38"/>
      <c r="FJI108" s="38"/>
      <c r="FJJ108" s="38"/>
      <c r="FJK108" s="38"/>
      <c r="FJL108" s="38"/>
      <c r="FJM108" s="38"/>
      <c r="FJN108" s="38"/>
      <c r="FJO108" s="38"/>
      <c r="FJP108" s="38"/>
      <c r="FJQ108" s="38"/>
      <c r="FJR108" s="38"/>
      <c r="FJS108" s="38"/>
      <c r="FJT108" s="38"/>
      <c r="FJU108" s="38"/>
      <c r="FJV108" s="38"/>
      <c r="FJW108" s="38"/>
      <c r="FJX108" s="38"/>
      <c r="FJY108" s="38"/>
      <c r="FJZ108" s="38"/>
      <c r="FKA108" s="38"/>
      <c r="FKB108" s="38"/>
      <c r="FKC108" s="38"/>
      <c r="FKD108" s="38"/>
      <c r="FKE108" s="38"/>
      <c r="FKF108" s="38"/>
      <c r="FKG108" s="38"/>
      <c r="FKH108" s="38"/>
      <c r="FKI108" s="38"/>
      <c r="FKJ108" s="38"/>
      <c r="FKK108" s="38"/>
      <c r="FKL108" s="38"/>
      <c r="FKM108" s="38"/>
      <c r="FKN108" s="38"/>
      <c r="FKO108" s="38"/>
      <c r="FKP108" s="38"/>
      <c r="FKQ108" s="38"/>
      <c r="FKR108" s="38"/>
      <c r="FKS108" s="38"/>
      <c r="FKT108" s="38"/>
      <c r="FKU108" s="38"/>
      <c r="FKV108" s="38"/>
      <c r="FKW108" s="38"/>
      <c r="FKX108" s="38"/>
      <c r="FKY108" s="38"/>
      <c r="FKZ108" s="38"/>
      <c r="FLA108" s="38"/>
      <c r="FLB108" s="38"/>
      <c r="FLC108" s="38"/>
      <c r="FLD108" s="38"/>
      <c r="FLE108" s="38"/>
      <c r="FLF108" s="38"/>
      <c r="FLG108" s="38"/>
      <c r="FLH108" s="38"/>
      <c r="FLI108" s="38"/>
      <c r="FLJ108" s="38"/>
      <c r="FLK108" s="38"/>
      <c r="FLL108" s="38"/>
      <c r="FLM108" s="38"/>
      <c r="FLN108" s="38"/>
      <c r="FLO108" s="38"/>
      <c r="FLP108" s="38"/>
      <c r="FLQ108" s="38"/>
      <c r="FLR108" s="38"/>
      <c r="FLS108" s="38"/>
      <c r="FLT108" s="38"/>
      <c r="FLU108" s="38"/>
      <c r="FLV108" s="38"/>
      <c r="FLW108" s="38"/>
      <c r="FLX108" s="38"/>
      <c r="FLY108" s="38"/>
      <c r="FLZ108" s="38"/>
      <c r="FMA108" s="38"/>
      <c r="FMB108" s="38"/>
      <c r="FMC108" s="38"/>
      <c r="FMD108" s="38"/>
      <c r="FME108" s="38"/>
      <c r="FMF108" s="38"/>
      <c r="FMG108" s="38"/>
      <c r="FMH108" s="38"/>
      <c r="FMI108" s="38"/>
      <c r="FMJ108" s="38"/>
      <c r="FMK108" s="38"/>
      <c r="FML108" s="38"/>
      <c r="FMM108" s="38"/>
      <c r="FMN108" s="38"/>
      <c r="FMO108" s="38"/>
      <c r="FMP108" s="38"/>
      <c r="FMQ108" s="38"/>
      <c r="FMR108" s="38"/>
      <c r="FMS108" s="38"/>
      <c r="FMT108" s="38"/>
      <c r="FMU108" s="38"/>
      <c r="FMV108" s="38"/>
      <c r="FMW108" s="38"/>
      <c r="FMX108" s="38"/>
      <c r="FMY108" s="38"/>
      <c r="FMZ108" s="38"/>
      <c r="FNA108" s="38"/>
      <c r="FNB108" s="38"/>
      <c r="FNC108" s="38"/>
      <c r="FND108" s="38"/>
      <c r="FNE108" s="38"/>
      <c r="FNF108" s="38"/>
      <c r="FNG108" s="38"/>
      <c r="FNH108" s="38"/>
      <c r="FNI108" s="38"/>
      <c r="FNJ108" s="38"/>
      <c r="FNK108" s="38"/>
      <c r="FNL108" s="38"/>
      <c r="FNM108" s="38"/>
      <c r="FNN108" s="38"/>
      <c r="FNO108" s="38"/>
      <c r="FNP108" s="38"/>
      <c r="FNQ108" s="38"/>
      <c r="FNR108" s="38"/>
      <c r="FNS108" s="38"/>
      <c r="FNT108" s="38"/>
      <c r="FNU108" s="38"/>
      <c r="FNV108" s="38"/>
      <c r="FNW108" s="38"/>
      <c r="FNX108" s="38"/>
      <c r="FNY108" s="38"/>
      <c r="FNZ108" s="38"/>
      <c r="FOA108" s="38"/>
      <c r="FOB108" s="38"/>
      <c r="FOC108" s="38"/>
      <c r="FOD108" s="38"/>
      <c r="FOE108" s="38"/>
      <c r="FOF108" s="38"/>
      <c r="FOG108" s="38"/>
      <c r="FOH108" s="38"/>
      <c r="FOI108" s="38"/>
      <c r="FOJ108" s="38"/>
      <c r="FOK108" s="38"/>
      <c r="FOL108" s="38"/>
      <c r="FOM108" s="38"/>
      <c r="FON108" s="38"/>
      <c r="FOO108" s="38"/>
      <c r="FOP108" s="38"/>
      <c r="FOQ108" s="38"/>
      <c r="FOR108" s="38"/>
      <c r="FOS108" s="38"/>
      <c r="FOT108" s="38"/>
      <c r="FOU108" s="38"/>
      <c r="FOV108" s="38"/>
      <c r="FOW108" s="38"/>
      <c r="FOX108" s="38"/>
      <c r="FOY108" s="38"/>
      <c r="FOZ108" s="38"/>
      <c r="FPA108" s="38"/>
      <c r="FPB108" s="38"/>
      <c r="FPC108" s="38"/>
      <c r="FPD108" s="38"/>
      <c r="FPE108" s="38"/>
      <c r="FPF108" s="38"/>
      <c r="FPG108" s="38"/>
      <c r="FPH108" s="38"/>
      <c r="FPI108" s="38"/>
      <c r="FPJ108" s="38"/>
      <c r="FPK108" s="38"/>
      <c r="FPL108" s="38"/>
      <c r="FPM108" s="38"/>
      <c r="FPN108" s="38"/>
      <c r="FPO108" s="38"/>
      <c r="FPP108" s="38"/>
      <c r="FPQ108" s="38"/>
      <c r="FPR108" s="38"/>
      <c r="FPS108" s="38"/>
      <c r="FPT108" s="38"/>
      <c r="FPU108" s="38"/>
      <c r="FPV108" s="38"/>
      <c r="FPW108" s="38"/>
      <c r="FPX108" s="38"/>
      <c r="FPY108" s="38"/>
      <c r="FPZ108" s="38"/>
      <c r="FQA108" s="38"/>
      <c r="FQB108" s="38"/>
      <c r="FQC108" s="38"/>
      <c r="FQD108" s="38"/>
      <c r="FQE108" s="38"/>
      <c r="FQF108" s="38"/>
      <c r="FQG108" s="38"/>
      <c r="FQH108" s="38"/>
      <c r="FQI108" s="38"/>
      <c r="FQJ108" s="38"/>
      <c r="FQK108" s="38"/>
      <c r="FQL108" s="38"/>
      <c r="FQM108" s="38"/>
      <c r="FQN108" s="38"/>
      <c r="FQO108" s="38"/>
      <c r="FQP108" s="38"/>
      <c r="FQQ108" s="38"/>
      <c r="FQR108" s="38"/>
      <c r="FQS108" s="38"/>
      <c r="FQT108" s="38"/>
      <c r="FQU108" s="38"/>
      <c r="FQV108" s="38"/>
      <c r="FQW108" s="38"/>
      <c r="FQX108" s="38"/>
      <c r="FQY108" s="38"/>
      <c r="FQZ108" s="38"/>
      <c r="FRA108" s="38"/>
      <c r="FRB108" s="38"/>
      <c r="FRC108" s="38"/>
      <c r="FRD108" s="38"/>
      <c r="FRE108" s="38"/>
      <c r="FRF108" s="38"/>
      <c r="FRG108" s="38"/>
      <c r="FRH108" s="38"/>
      <c r="FRI108" s="38"/>
      <c r="FRJ108" s="38"/>
      <c r="FRK108" s="38"/>
      <c r="FRL108" s="38"/>
      <c r="FRM108" s="38"/>
      <c r="FRN108" s="38"/>
      <c r="FRO108" s="38"/>
      <c r="FRP108" s="38"/>
      <c r="FRQ108" s="38"/>
      <c r="FRR108" s="38"/>
      <c r="FRS108" s="38"/>
      <c r="FRT108" s="38"/>
      <c r="FRU108" s="38"/>
      <c r="FRV108" s="38"/>
      <c r="FRW108" s="38"/>
      <c r="FRX108" s="38"/>
      <c r="FRY108" s="38"/>
      <c r="FRZ108" s="38"/>
      <c r="FSA108" s="38"/>
      <c r="FSB108" s="38"/>
      <c r="FSC108" s="38"/>
      <c r="FSD108" s="38"/>
      <c r="FSE108" s="38"/>
      <c r="FSF108" s="38"/>
      <c r="FSG108" s="38"/>
      <c r="FSH108" s="38"/>
      <c r="FSI108" s="38"/>
      <c r="FSJ108" s="38"/>
      <c r="FSK108" s="38"/>
      <c r="FSL108" s="38"/>
      <c r="FSM108" s="38"/>
      <c r="FSN108" s="38"/>
      <c r="FSO108" s="38"/>
      <c r="FSP108" s="38"/>
      <c r="FSQ108" s="38"/>
      <c r="FSR108" s="38"/>
      <c r="FSS108" s="38"/>
      <c r="FST108" s="38"/>
      <c r="FSU108" s="38"/>
      <c r="FSV108" s="38"/>
      <c r="FSW108" s="38"/>
      <c r="FSX108" s="38"/>
      <c r="FSY108" s="38"/>
      <c r="FSZ108" s="38"/>
      <c r="FTA108" s="38"/>
      <c r="FTB108" s="38"/>
      <c r="FTC108" s="38"/>
      <c r="FTD108" s="38"/>
      <c r="FTE108" s="38"/>
      <c r="FTF108" s="38"/>
      <c r="FTG108" s="38"/>
      <c r="FTH108" s="38"/>
      <c r="FTI108" s="38"/>
      <c r="FTJ108" s="38"/>
      <c r="FTK108" s="38"/>
      <c r="FTL108" s="38"/>
      <c r="FTM108" s="38"/>
      <c r="FTN108" s="38"/>
      <c r="FTO108" s="38"/>
      <c r="FTP108" s="38"/>
      <c r="FTQ108" s="38"/>
      <c r="FTR108" s="38"/>
      <c r="FTS108" s="38"/>
      <c r="FTT108" s="38"/>
      <c r="FTU108" s="38"/>
      <c r="FTV108" s="38"/>
      <c r="FTW108" s="38"/>
      <c r="FTX108" s="38"/>
      <c r="FTY108" s="38"/>
      <c r="FTZ108" s="38"/>
      <c r="FUA108" s="38"/>
      <c r="FUB108" s="38"/>
      <c r="FUC108" s="38"/>
      <c r="FUD108" s="38"/>
      <c r="FUE108" s="38"/>
      <c r="FUF108" s="38"/>
      <c r="FUG108" s="38"/>
      <c r="FUH108" s="38"/>
      <c r="FUI108" s="38"/>
      <c r="FUJ108" s="38"/>
      <c r="FUK108" s="38"/>
      <c r="FUL108" s="38"/>
      <c r="FUM108" s="38"/>
      <c r="FUN108" s="38"/>
      <c r="FUO108" s="38"/>
      <c r="FUP108" s="38"/>
      <c r="FUQ108" s="38"/>
      <c r="FUR108" s="38"/>
      <c r="FUS108" s="38"/>
      <c r="FUT108" s="38"/>
      <c r="FUU108" s="38"/>
      <c r="FUV108" s="38"/>
      <c r="FUW108" s="38"/>
      <c r="FUX108" s="38"/>
      <c r="FUY108" s="38"/>
      <c r="FUZ108" s="38"/>
      <c r="FVA108" s="38"/>
      <c r="FVB108" s="38"/>
      <c r="FVC108" s="38"/>
      <c r="FVD108" s="38"/>
      <c r="FVE108" s="38"/>
      <c r="FVF108" s="38"/>
      <c r="FVG108" s="38"/>
      <c r="FVH108" s="38"/>
      <c r="FVI108" s="38"/>
      <c r="FVJ108" s="38"/>
      <c r="FVK108" s="38"/>
      <c r="FVL108" s="38"/>
      <c r="FVM108" s="38"/>
      <c r="FVN108" s="38"/>
      <c r="FVO108" s="38"/>
      <c r="FVP108" s="38"/>
      <c r="FVQ108" s="38"/>
      <c r="FVR108" s="38"/>
      <c r="FVS108" s="38"/>
      <c r="FVT108" s="38"/>
      <c r="FVU108" s="38"/>
      <c r="FVV108" s="38"/>
      <c r="FVW108" s="38"/>
      <c r="FVX108" s="38"/>
      <c r="FVY108" s="38"/>
      <c r="FVZ108" s="38"/>
      <c r="FWA108" s="38"/>
      <c r="FWB108" s="38"/>
      <c r="FWC108" s="38"/>
      <c r="FWD108" s="38"/>
      <c r="FWE108" s="38"/>
      <c r="FWF108" s="38"/>
      <c r="FWG108" s="38"/>
      <c r="FWH108" s="38"/>
      <c r="FWI108" s="38"/>
      <c r="FWJ108" s="38"/>
      <c r="FWK108" s="38"/>
      <c r="FWL108" s="38"/>
      <c r="FWM108" s="38"/>
      <c r="FWN108" s="38"/>
      <c r="FWO108" s="38"/>
      <c r="FWP108" s="38"/>
      <c r="FWQ108" s="38"/>
      <c r="FWR108" s="38"/>
      <c r="FWS108" s="38"/>
      <c r="FWT108" s="38"/>
      <c r="FWU108" s="38"/>
      <c r="FWV108" s="38"/>
      <c r="FWW108" s="38"/>
      <c r="FWX108" s="38"/>
      <c r="FWY108" s="38"/>
      <c r="FWZ108" s="38"/>
      <c r="FXA108" s="38"/>
      <c r="FXB108" s="38"/>
      <c r="FXC108" s="38"/>
      <c r="FXD108" s="38"/>
      <c r="FXE108" s="38"/>
      <c r="FXF108" s="38"/>
      <c r="FXG108" s="38"/>
      <c r="FXH108" s="38"/>
      <c r="FXI108" s="38"/>
      <c r="FXJ108" s="38"/>
      <c r="FXK108" s="38"/>
      <c r="FXL108" s="38"/>
      <c r="FXM108" s="38"/>
      <c r="FXN108" s="38"/>
      <c r="FXO108" s="38"/>
      <c r="FXP108" s="38"/>
      <c r="FXQ108" s="38"/>
      <c r="FXR108" s="38"/>
      <c r="FXS108" s="38"/>
      <c r="FXT108" s="38"/>
      <c r="FXU108" s="38"/>
      <c r="FXV108" s="38"/>
      <c r="FXW108" s="38"/>
      <c r="FXX108" s="38"/>
      <c r="FXY108" s="38"/>
      <c r="FXZ108" s="38"/>
      <c r="FYA108" s="38"/>
      <c r="FYB108" s="38"/>
      <c r="FYC108" s="38"/>
      <c r="FYD108" s="38"/>
      <c r="FYE108" s="38"/>
      <c r="FYF108" s="38"/>
      <c r="FYG108" s="38"/>
      <c r="FYH108" s="38"/>
      <c r="FYI108" s="38"/>
      <c r="FYJ108" s="38"/>
      <c r="FYK108" s="38"/>
      <c r="FYL108" s="38"/>
      <c r="FYM108" s="38"/>
      <c r="FYN108" s="38"/>
      <c r="FYO108" s="38"/>
      <c r="FYP108" s="38"/>
      <c r="FYQ108" s="38"/>
      <c r="FYR108" s="38"/>
      <c r="FYS108" s="38"/>
      <c r="FYT108" s="38"/>
      <c r="FYU108" s="38"/>
      <c r="FYV108" s="38"/>
      <c r="FYW108" s="38"/>
      <c r="FYX108" s="38"/>
      <c r="FYY108" s="38"/>
      <c r="FYZ108" s="38"/>
      <c r="FZA108" s="38"/>
      <c r="FZB108" s="38"/>
      <c r="FZC108" s="38"/>
      <c r="FZD108" s="38"/>
      <c r="FZE108" s="38"/>
      <c r="FZF108" s="38"/>
      <c r="FZG108" s="38"/>
      <c r="FZH108" s="38"/>
      <c r="FZI108" s="38"/>
      <c r="FZJ108" s="38"/>
      <c r="FZK108" s="38"/>
      <c r="FZL108" s="38"/>
      <c r="FZM108" s="38"/>
      <c r="FZN108" s="38"/>
      <c r="FZO108" s="38"/>
      <c r="FZP108" s="38"/>
      <c r="FZQ108" s="38"/>
      <c r="FZR108" s="38"/>
      <c r="FZS108" s="38"/>
      <c r="FZT108" s="38"/>
      <c r="FZU108" s="38"/>
      <c r="FZV108" s="38"/>
      <c r="FZW108" s="38"/>
      <c r="FZX108" s="38"/>
      <c r="FZY108" s="38"/>
      <c r="FZZ108" s="38"/>
      <c r="GAA108" s="38"/>
      <c r="GAB108" s="38"/>
      <c r="GAC108" s="38"/>
      <c r="GAD108" s="38"/>
      <c r="GAE108" s="38"/>
      <c r="GAF108" s="38"/>
      <c r="GAG108" s="38"/>
      <c r="GAH108" s="38"/>
      <c r="GAI108" s="38"/>
      <c r="GAJ108" s="38"/>
      <c r="GAK108" s="38"/>
      <c r="GAL108" s="38"/>
      <c r="GAM108" s="38"/>
      <c r="GAN108" s="38"/>
      <c r="GAO108" s="38"/>
      <c r="GAP108" s="38"/>
      <c r="GAQ108" s="38"/>
      <c r="GAR108" s="38"/>
      <c r="GAS108" s="38"/>
      <c r="GAT108" s="38"/>
      <c r="GAU108" s="38"/>
      <c r="GAV108" s="38"/>
      <c r="GAW108" s="38"/>
      <c r="GAX108" s="38"/>
      <c r="GAY108" s="38"/>
      <c r="GAZ108" s="38"/>
      <c r="GBA108" s="38"/>
      <c r="GBB108" s="38"/>
      <c r="GBC108" s="38"/>
      <c r="GBD108" s="38"/>
      <c r="GBE108" s="38"/>
      <c r="GBF108" s="38"/>
      <c r="GBG108" s="38"/>
      <c r="GBH108" s="38"/>
      <c r="GBI108" s="38"/>
      <c r="GBJ108" s="38"/>
      <c r="GBK108" s="38"/>
      <c r="GBL108" s="38"/>
      <c r="GBM108" s="38"/>
      <c r="GBN108" s="38"/>
      <c r="GBO108" s="38"/>
      <c r="GBP108" s="38"/>
      <c r="GBQ108" s="38"/>
      <c r="GBR108" s="38"/>
      <c r="GBS108" s="38"/>
      <c r="GBT108" s="38"/>
      <c r="GBU108" s="38"/>
      <c r="GBV108" s="38"/>
      <c r="GBW108" s="38"/>
      <c r="GBX108" s="38"/>
      <c r="GBY108" s="38"/>
      <c r="GBZ108" s="38"/>
      <c r="GCA108" s="38"/>
      <c r="GCB108" s="38"/>
      <c r="GCC108" s="38"/>
      <c r="GCD108" s="38"/>
      <c r="GCE108" s="38"/>
      <c r="GCF108" s="38"/>
      <c r="GCG108" s="38"/>
      <c r="GCH108" s="38"/>
      <c r="GCI108" s="38"/>
      <c r="GCJ108" s="38"/>
      <c r="GCK108" s="38"/>
      <c r="GCL108" s="38"/>
      <c r="GCM108" s="38"/>
      <c r="GCN108" s="38"/>
      <c r="GCO108" s="38"/>
      <c r="GCP108" s="38"/>
      <c r="GCQ108" s="38"/>
      <c r="GCR108" s="38"/>
      <c r="GCS108" s="38"/>
      <c r="GCT108" s="38"/>
      <c r="GCU108" s="38"/>
      <c r="GCV108" s="38"/>
      <c r="GCW108" s="38"/>
      <c r="GCX108" s="38"/>
      <c r="GCY108" s="38"/>
      <c r="GCZ108" s="38"/>
      <c r="GDA108" s="38"/>
      <c r="GDB108" s="38"/>
      <c r="GDC108" s="38"/>
      <c r="GDD108" s="38"/>
      <c r="GDE108" s="38"/>
      <c r="GDF108" s="38"/>
      <c r="GDG108" s="38"/>
      <c r="GDH108" s="38"/>
      <c r="GDI108" s="38"/>
      <c r="GDJ108" s="38"/>
      <c r="GDK108" s="38"/>
      <c r="GDL108" s="38"/>
      <c r="GDM108" s="38"/>
      <c r="GDN108" s="38"/>
      <c r="GDO108" s="38"/>
      <c r="GDP108" s="38"/>
      <c r="GDQ108" s="38"/>
      <c r="GDR108" s="38"/>
      <c r="GDS108" s="38"/>
      <c r="GDT108" s="38"/>
      <c r="GDU108" s="38"/>
      <c r="GDV108" s="38"/>
      <c r="GDW108" s="38"/>
      <c r="GDX108" s="38"/>
      <c r="GDY108" s="38"/>
      <c r="GDZ108" s="38"/>
      <c r="GEA108" s="38"/>
      <c r="GEB108" s="38"/>
      <c r="GEC108" s="38"/>
      <c r="GED108" s="38"/>
      <c r="GEE108" s="38"/>
      <c r="GEF108" s="38"/>
      <c r="GEG108" s="38"/>
      <c r="GEH108" s="38"/>
      <c r="GEI108" s="38"/>
      <c r="GEJ108" s="38"/>
      <c r="GEK108" s="38"/>
      <c r="GEL108" s="38"/>
      <c r="GEM108" s="38"/>
      <c r="GEN108" s="38"/>
      <c r="GEO108" s="38"/>
      <c r="GEP108" s="38"/>
      <c r="GEQ108" s="38"/>
      <c r="GER108" s="38"/>
      <c r="GES108" s="38"/>
      <c r="GET108" s="38"/>
      <c r="GEU108" s="38"/>
      <c r="GEV108" s="38"/>
      <c r="GEW108" s="38"/>
      <c r="GEX108" s="38"/>
      <c r="GEY108" s="38"/>
      <c r="GEZ108" s="38"/>
      <c r="GFA108" s="38"/>
      <c r="GFB108" s="38"/>
      <c r="GFC108" s="38"/>
      <c r="GFD108" s="38"/>
      <c r="GFE108" s="38"/>
      <c r="GFF108" s="38"/>
      <c r="GFG108" s="38"/>
      <c r="GFH108" s="38"/>
      <c r="GFI108" s="38"/>
      <c r="GFJ108" s="38"/>
      <c r="GFK108" s="38"/>
      <c r="GFL108" s="38"/>
      <c r="GFM108" s="38"/>
      <c r="GFN108" s="38"/>
      <c r="GFO108" s="38"/>
      <c r="GFP108" s="38"/>
      <c r="GFQ108" s="38"/>
      <c r="GFR108" s="38"/>
      <c r="GFS108" s="38"/>
      <c r="GFT108" s="38"/>
      <c r="GFU108" s="38"/>
      <c r="GFV108" s="38"/>
      <c r="GFW108" s="38"/>
      <c r="GFX108" s="38"/>
      <c r="GFY108" s="38"/>
      <c r="GFZ108" s="38"/>
      <c r="GGA108" s="38"/>
      <c r="GGB108" s="38"/>
      <c r="GGC108" s="38"/>
      <c r="GGD108" s="38"/>
      <c r="GGE108" s="38"/>
      <c r="GGF108" s="38"/>
      <c r="GGG108" s="38"/>
      <c r="GGH108" s="38"/>
      <c r="GGI108" s="38"/>
      <c r="GGJ108" s="38"/>
      <c r="GGK108" s="38"/>
      <c r="GGL108" s="38"/>
      <c r="GGM108" s="38"/>
      <c r="GGN108" s="38"/>
      <c r="GGO108" s="38"/>
      <c r="GGP108" s="38"/>
      <c r="GGQ108" s="38"/>
      <c r="GGR108" s="38"/>
      <c r="GGS108" s="38"/>
      <c r="GGT108" s="38"/>
      <c r="GGU108" s="38"/>
      <c r="GGV108" s="38"/>
      <c r="GGW108" s="38"/>
      <c r="GGX108" s="38"/>
      <c r="GGY108" s="38"/>
      <c r="GGZ108" s="38"/>
      <c r="GHA108" s="38"/>
      <c r="GHB108" s="38"/>
      <c r="GHC108" s="38"/>
      <c r="GHD108" s="38"/>
      <c r="GHE108" s="38"/>
      <c r="GHF108" s="38"/>
      <c r="GHG108" s="38"/>
      <c r="GHH108" s="38"/>
      <c r="GHI108" s="38"/>
      <c r="GHJ108" s="38"/>
      <c r="GHK108" s="38"/>
      <c r="GHL108" s="38"/>
      <c r="GHM108" s="38"/>
      <c r="GHN108" s="38"/>
      <c r="GHO108" s="38"/>
      <c r="GHP108" s="38"/>
      <c r="GHQ108" s="38"/>
      <c r="GHR108" s="38"/>
      <c r="GHS108" s="38"/>
      <c r="GHT108" s="38"/>
      <c r="GHU108" s="38"/>
      <c r="GHV108" s="38"/>
      <c r="GHW108" s="38"/>
      <c r="GHX108" s="38"/>
      <c r="GHY108" s="38"/>
      <c r="GHZ108" s="38"/>
      <c r="GIA108" s="38"/>
      <c r="GIB108" s="38"/>
      <c r="GIC108" s="38"/>
      <c r="GID108" s="38"/>
      <c r="GIE108" s="38"/>
      <c r="GIF108" s="38"/>
      <c r="GIG108" s="38"/>
      <c r="GIH108" s="38"/>
      <c r="GII108" s="38"/>
      <c r="GIJ108" s="38"/>
      <c r="GIK108" s="38"/>
      <c r="GIL108" s="38"/>
      <c r="GIM108" s="38"/>
      <c r="GIN108" s="38"/>
      <c r="GIO108" s="38"/>
      <c r="GIP108" s="38"/>
      <c r="GIQ108" s="38"/>
      <c r="GIR108" s="38"/>
      <c r="GIS108" s="38"/>
      <c r="GIT108" s="38"/>
      <c r="GIU108" s="38"/>
      <c r="GIV108" s="38"/>
      <c r="GIW108" s="38"/>
      <c r="GIX108" s="38"/>
      <c r="GIY108" s="38"/>
      <c r="GIZ108" s="38"/>
      <c r="GJA108" s="38"/>
      <c r="GJB108" s="38"/>
      <c r="GJC108" s="38"/>
      <c r="GJD108" s="38"/>
      <c r="GJE108" s="38"/>
      <c r="GJF108" s="38"/>
      <c r="GJG108" s="38"/>
      <c r="GJH108" s="38"/>
      <c r="GJI108" s="38"/>
      <c r="GJJ108" s="38"/>
      <c r="GJK108" s="38"/>
      <c r="GJL108" s="38"/>
      <c r="GJM108" s="38"/>
      <c r="GJN108" s="38"/>
      <c r="GJO108" s="38"/>
      <c r="GJP108" s="38"/>
      <c r="GJQ108" s="38"/>
      <c r="GJR108" s="38"/>
      <c r="GJS108" s="38"/>
      <c r="GJT108" s="38"/>
      <c r="GJU108" s="38"/>
      <c r="GJV108" s="38"/>
      <c r="GJW108" s="38"/>
      <c r="GJX108" s="38"/>
      <c r="GJY108" s="38"/>
      <c r="GJZ108" s="38"/>
      <c r="GKA108" s="38"/>
      <c r="GKB108" s="38"/>
      <c r="GKC108" s="38"/>
      <c r="GKD108" s="38"/>
      <c r="GKE108" s="38"/>
      <c r="GKF108" s="38"/>
      <c r="GKG108" s="38"/>
      <c r="GKH108" s="38"/>
      <c r="GKI108" s="38"/>
      <c r="GKJ108" s="38"/>
      <c r="GKK108" s="38"/>
      <c r="GKL108" s="38"/>
      <c r="GKM108" s="38"/>
      <c r="GKN108" s="38"/>
      <c r="GKO108" s="38"/>
      <c r="GKP108" s="38"/>
      <c r="GKQ108" s="38"/>
      <c r="GKR108" s="38"/>
      <c r="GKS108" s="38"/>
      <c r="GKT108" s="38"/>
      <c r="GKU108" s="38"/>
      <c r="GKV108" s="38"/>
      <c r="GKW108" s="38"/>
      <c r="GKX108" s="38"/>
      <c r="GKY108" s="38"/>
      <c r="GKZ108" s="38"/>
      <c r="GLA108" s="38"/>
      <c r="GLB108" s="38"/>
      <c r="GLC108" s="38"/>
      <c r="GLD108" s="38"/>
      <c r="GLE108" s="38"/>
      <c r="GLF108" s="38"/>
      <c r="GLG108" s="38"/>
      <c r="GLH108" s="38"/>
      <c r="GLI108" s="38"/>
      <c r="GLJ108" s="38"/>
      <c r="GLK108" s="38"/>
      <c r="GLL108" s="38"/>
      <c r="GLM108" s="38"/>
      <c r="GLN108" s="38"/>
      <c r="GLO108" s="38"/>
      <c r="GLP108" s="38"/>
      <c r="GLQ108" s="38"/>
      <c r="GLR108" s="38"/>
      <c r="GLS108" s="38"/>
      <c r="GLT108" s="38"/>
      <c r="GLU108" s="38"/>
      <c r="GLV108" s="38"/>
      <c r="GLW108" s="38"/>
      <c r="GLX108" s="38"/>
      <c r="GLY108" s="38"/>
      <c r="GLZ108" s="38"/>
      <c r="GMA108" s="38"/>
      <c r="GMB108" s="38"/>
      <c r="GMC108" s="38"/>
      <c r="GMD108" s="38"/>
      <c r="GME108" s="38"/>
      <c r="GMF108" s="38"/>
      <c r="GMG108" s="38"/>
      <c r="GMH108" s="38"/>
      <c r="GMI108" s="38"/>
      <c r="GMJ108" s="38"/>
      <c r="GMK108" s="38"/>
      <c r="GML108" s="38"/>
      <c r="GMM108" s="38"/>
      <c r="GMN108" s="38"/>
      <c r="GMO108" s="38"/>
      <c r="GMP108" s="38"/>
      <c r="GMQ108" s="38"/>
      <c r="GMR108" s="38"/>
      <c r="GMS108" s="38"/>
      <c r="GMT108" s="38"/>
      <c r="GMU108" s="38"/>
      <c r="GMV108" s="38"/>
      <c r="GMW108" s="38"/>
      <c r="GMX108" s="38"/>
      <c r="GMY108" s="38"/>
      <c r="GMZ108" s="38"/>
      <c r="GNA108" s="38"/>
      <c r="GNB108" s="38"/>
      <c r="GNC108" s="38"/>
      <c r="GND108" s="38"/>
      <c r="GNE108" s="38"/>
      <c r="GNF108" s="38"/>
      <c r="GNG108" s="38"/>
      <c r="GNH108" s="38"/>
      <c r="GNI108" s="38"/>
      <c r="GNJ108" s="38"/>
      <c r="GNK108" s="38"/>
      <c r="GNL108" s="38"/>
      <c r="GNM108" s="38"/>
      <c r="GNN108" s="38"/>
      <c r="GNO108" s="38"/>
      <c r="GNP108" s="38"/>
      <c r="GNQ108" s="38"/>
      <c r="GNR108" s="38"/>
      <c r="GNS108" s="38"/>
      <c r="GNT108" s="38"/>
      <c r="GNU108" s="38"/>
      <c r="GNV108" s="38"/>
      <c r="GNW108" s="38"/>
      <c r="GNX108" s="38"/>
      <c r="GNY108" s="38"/>
      <c r="GNZ108" s="38"/>
      <c r="GOA108" s="38"/>
      <c r="GOB108" s="38"/>
      <c r="GOC108" s="38"/>
      <c r="GOD108" s="38"/>
      <c r="GOE108" s="38"/>
      <c r="GOF108" s="38"/>
      <c r="GOG108" s="38"/>
      <c r="GOH108" s="38"/>
      <c r="GOI108" s="38"/>
      <c r="GOJ108" s="38"/>
      <c r="GOK108" s="38"/>
      <c r="GOL108" s="38"/>
      <c r="GOM108" s="38"/>
      <c r="GON108" s="38"/>
      <c r="GOO108" s="38"/>
      <c r="GOP108" s="38"/>
      <c r="GOQ108" s="38"/>
      <c r="GOR108" s="38"/>
      <c r="GOS108" s="38"/>
      <c r="GOT108" s="38"/>
      <c r="GOU108" s="38"/>
      <c r="GOV108" s="38"/>
      <c r="GOW108" s="38"/>
      <c r="GOX108" s="38"/>
      <c r="GOY108" s="38"/>
      <c r="GOZ108" s="38"/>
      <c r="GPA108" s="38"/>
      <c r="GPB108" s="38"/>
      <c r="GPC108" s="38"/>
      <c r="GPD108" s="38"/>
      <c r="GPE108" s="38"/>
      <c r="GPF108" s="38"/>
      <c r="GPG108" s="38"/>
      <c r="GPH108" s="38"/>
      <c r="GPI108" s="38"/>
      <c r="GPJ108" s="38"/>
      <c r="GPK108" s="38"/>
      <c r="GPL108" s="38"/>
      <c r="GPM108" s="38"/>
      <c r="GPN108" s="38"/>
      <c r="GPO108" s="38"/>
      <c r="GPP108" s="38"/>
      <c r="GPQ108" s="38"/>
      <c r="GPR108" s="38"/>
      <c r="GPS108" s="38"/>
      <c r="GPT108" s="38"/>
      <c r="GPU108" s="38"/>
      <c r="GPV108" s="38"/>
      <c r="GPW108" s="38"/>
      <c r="GPX108" s="38"/>
      <c r="GPY108" s="38"/>
      <c r="GPZ108" s="38"/>
      <c r="GQA108" s="38"/>
      <c r="GQB108" s="38"/>
      <c r="GQC108" s="38"/>
      <c r="GQD108" s="38"/>
      <c r="GQE108" s="38"/>
      <c r="GQF108" s="38"/>
      <c r="GQG108" s="38"/>
      <c r="GQH108" s="38"/>
      <c r="GQI108" s="38"/>
      <c r="GQJ108" s="38"/>
      <c r="GQK108" s="38"/>
      <c r="GQL108" s="38"/>
      <c r="GQM108" s="38"/>
      <c r="GQN108" s="38"/>
      <c r="GQO108" s="38"/>
      <c r="GQP108" s="38"/>
      <c r="GQQ108" s="38"/>
      <c r="GQR108" s="38"/>
      <c r="GQS108" s="38"/>
      <c r="GQT108" s="38"/>
      <c r="GQU108" s="38"/>
      <c r="GQV108" s="38"/>
      <c r="GQW108" s="38"/>
      <c r="GQX108" s="38"/>
      <c r="GQY108" s="38"/>
      <c r="GQZ108" s="38"/>
      <c r="GRA108" s="38"/>
      <c r="GRB108" s="38"/>
      <c r="GRC108" s="38"/>
      <c r="GRD108" s="38"/>
      <c r="GRE108" s="38"/>
      <c r="GRF108" s="38"/>
      <c r="GRG108" s="38"/>
      <c r="GRH108" s="38"/>
      <c r="GRI108" s="38"/>
      <c r="GRJ108" s="38"/>
      <c r="GRK108" s="38"/>
      <c r="GRL108" s="38"/>
      <c r="GRM108" s="38"/>
      <c r="GRN108" s="38"/>
      <c r="GRO108" s="38"/>
      <c r="GRP108" s="38"/>
      <c r="GRQ108" s="38"/>
      <c r="GRR108" s="38"/>
      <c r="GRS108" s="38"/>
      <c r="GRT108" s="38"/>
      <c r="GRU108" s="38"/>
      <c r="GRV108" s="38"/>
      <c r="GRW108" s="38"/>
      <c r="GRX108" s="38"/>
      <c r="GRY108" s="38"/>
      <c r="GRZ108" s="38"/>
      <c r="GSA108" s="38"/>
      <c r="GSB108" s="38"/>
      <c r="GSC108" s="38"/>
      <c r="GSD108" s="38"/>
      <c r="GSE108" s="38"/>
      <c r="GSF108" s="38"/>
      <c r="GSG108" s="38"/>
      <c r="GSH108" s="38"/>
      <c r="GSI108" s="38"/>
      <c r="GSJ108" s="38"/>
      <c r="GSK108" s="38"/>
      <c r="GSL108" s="38"/>
      <c r="GSM108" s="38"/>
      <c r="GSN108" s="38"/>
      <c r="GSO108" s="38"/>
      <c r="GSP108" s="38"/>
      <c r="GSQ108" s="38"/>
      <c r="GSR108" s="38"/>
      <c r="GSS108" s="38"/>
      <c r="GST108" s="38"/>
      <c r="GSU108" s="38"/>
      <c r="GSV108" s="38"/>
      <c r="GSW108" s="38"/>
      <c r="GSX108" s="38"/>
      <c r="GSY108" s="38"/>
      <c r="GSZ108" s="38"/>
      <c r="GTA108" s="38"/>
      <c r="GTB108" s="38"/>
      <c r="GTC108" s="38"/>
      <c r="GTD108" s="38"/>
      <c r="GTE108" s="38"/>
      <c r="GTF108" s="38"/>
      <c r="GTG108" s="38"/>
      <c r="GTH108" s="38"/>
      <c r="GTI108" s="38"/>
      <c r="GTJ108" s="38"/>
      <c r="GTK108" s="38"/>
      <c r="GTL108" s="38"/>
      <c r="GTM108" s="38"/>
      <c r="GTN108" s="38"/>
      <c r="GTO108" s="38"/>
      <c r="GTP108" s="38"/>
      <c r="GTQ108" s="38"/>
      <c r="GTR108" s="38"/>
      <c r="GTS108" s="38"/>
      <c r="GTT108" s="38"/>
      <c r="GTU108" s="38"/>
      <c r="GTV108" s="38"/>
      <c r="GTW108" s="38"/>
      <c r="GTX108" s="38"/>
      <c r="GTY108" s="38"/>
      <c r="GTZ108" s="38"/>
      <c r="GUA108" s="38"/>
      <c r="GUB108" s="38"/>
      <c r="GUC108" s="38"/>
      <c r="GUD108" s="38"/>
      <c r="GUE108" s="38"/>
      <c r="GUF108" s="38"/>
      <c r="GUG108" s="38"/>
      <c r="GUH108" s="38"/>
      <c r="GUI108" s="38"/>
      <c r="GUJ108" s="38"/>
      <c r="GUK108" s="38"/>
      <c r="GUL108" s="38"/>
      <c r="GUM108" s="38"/>
      <c r="GUN108" s="38"/>
      <c r="GUO108" s="38"/>
      <c r="GUP108" s="38"/>
      <c r="GUQ108" s="38"/>
      <c r="GUR108" s="38"/>
      <c r="GUS108" s="38"/>
      <c r="GUT108" s="38"/>
      <c r="GUU108" s="38"/>
      <c r="GUV108" s="38"/>
      <c r="GUW108" s="38"/>
      <c r="GUX108" s="38"/>
      <c r="GUY108" s="38"/>
      <c r="GUZ108" s="38"/>
      <c r="GVA108" s="38"/>
      <c r="GVB108" s="38"/>
      <c r="GVC108" s="38"/>
      <c r="GVD108" s="38"/>
      <c r="GVE108" s="38"/>
      <c r="GVF108" s="38"/>
      <c r="GVG108" s="38"/>
      <c r="GVH108" s="38"/>
      <c r="GVI108" s="38"/>
      <c r="GVJ108" s="38"/>
      <c r="GVK108" s="38"/>
      <c r="GVL108" s="38"/>
      <c r="GVM108" s="38"/>
      <c r="GVN108" s="38"/>
      <c r="GVO108" s="38"/>
      <c r="GVP108" s="38"/>
      <c r="GVQ108" s="38"/>
      <c r="GVR108" s="38"/>
      <c r="GVS108" s="38"/>
      <c r="GVT108" s="38"/>
      <c r="GVU108" s="38"/>
      <c r="GVV108" s="38"/>
      <c r="GVW108" s="38"/>
      <c r="GVX108" s="38"/>
      <c r="GVY108" s="38"/>
      <c r="GVZ108" s="38"/>
      <c r="GWA108" s="38"/>
      <c r="GWB108" s="38"/>
      <c r="GWC108" s="38"/>
      <c r="GWD108" s="38"/>
      <c r="GWE108" s="38"/>
      <c r="GWF108" s="38"/>
      <c r="GWG108" s="38"/>
      <c r="GWH108" s="38"/>
      <c r="GWI108" s="38"/>
      <c r="GWJ108" s="38"/>
      <c r="GWK108" s="38"/>
      <c r="GWL108" s="38"/>
      <c r="GWM108" s="38"/>
      <c r="GWN108" s="38"/>
      <c r="GWO108" s="38"/>
      <c r="GWP108" s="38"/>
      <c r="GWQ108" s="38"/>
      <c r="GWR108" s="38"/>
      <c r="GWS108" s="38"/>
      <c r="GWT108" s="38"/>
      <c r="GWU108" s="38"/>
      <c r="GWV108" s="38"/>
      <c r="GWW108" s="38"/>
      <c r="GWX108" s="38"/>
      <c r="GWY108" s="38"/>
      <c r="GWZ108" s="38"/>
      <c r="GXA108" s="38"/>
      <c r="GXB108" s="38"/>
      <c r="GXC108" s="38"/>
      <c r="GXD108" s="38"/>
      <c r="GXE108" s="38"/>
      <c r="GXF108" s="38"/>
      <c r="GXG108" s="38"/>
      <c r="GXH108" s="38"/>
      <c r="GXI108" s="38"/>
      <c r="GXJ108" s="38"/>
      <c r="GXK108" s="38"/>
      <c r="GXL108" s="38"/>
      <c r="GXM108" s="38"/>
      <c r="GXN108" s="38"/>
      <c r="GXO108" s="38"/>
      <c r="GXP108" s="38"/>
      <c r="GXQ108" s="38"/>
      <c r="GXR108" s="38"/>
      <c r="GXS108" s="38"/>
      <c r="GXT108" s="38"/>
      <c r="GXU108" s="38"/>
      <c r="GXV108" s="38"/>
      <c r="GXW108" s="38"/>
      <c r="GXX108" s="38"/>
      <c r="GXY108" s="38"/>
      <c r="GXZ108" s="38"/>
      <c r="GYA108" s="38"/>
      <c r="GYB108" s="38"/>
      <c r="GYC108" s="38"/>
      <c r="GYD108" s="38"/>
      <c r="GYE108" s="38"/>
      <c r="GYF108" s="38"/>
      <c r="GYG108" s="38"/>
      <c r="GYH108" s="38"/>
      <c r="GYI108" s="38"/>
      <c r="GYJ108" s="38"/>
      <c r="GYK108" s="38"/>
      <c r="GYL108" s="38"/>
      <c r="GYM108" s="38"/>
      <c r="GYN108" s="38"/>
      <c r="GYO108" s="38"/>
      <c r="GYP108" s="38"/>
      <c r="GYQ108" s="38"/>
      <c r="GYR108" s="38"/>
      <c r="GYS108" s="38"/>
      <c r="GYT108" s="38"/>
      <c r="GYU108" s="38"/>
      <c r="GYV108" s="38"/>
      <c r="GYW108" s="38"/>
      <c r="GYX108" s="38"/>
      <c r="GYY108" s="38"/>
      <c r="GYZ108" s="38"/>
      <c r="GZA108" s="38"/>
      <c r="GZB108" s="38"/>
      <c r="GZC108" s="38"/>
      <c r="GZD108" s="38"/>
      <c r="GZE108" s="38"/>
      <c r="GZF108" s="38"/>
      <c r="GZG108" s="38"/>
      <c r="GZH108" s="38"/>
      <c r="GZI108" s="38"/>
      <c r="GZJ108" s="38"/>
      <c r="GZK108" s="38"/>
      <c r="GZL108" s="38"/>
      <c r="GZM108" s="38"/>
      <c r="GZN108" s="38"/>
      <c r="GZO108" s="38"/>
      <c r="GZP108" s="38"/>
      <c r="GZQ108" s="38"/>
      <c r="GZR108" s="38"/>
      <c r="GZS108" s="38"/>
      <c r="GZT108" s="38"/>
      <c r="GZU108" s="38"/>
      <c r="GZV108" s="38"/>
      <c r="GZW108" s="38"/>
      <c r="GZX108" s="38"/>
      <c r="GZY108" s="38"/>
      <c r="GZZ108" s="38"/>
      <c r="HAA108" s="38"/>
      <c r="HAB108" s="38"/>
      <c r="HAC108" s="38"/>
      <c r="HAD108" s="38"/>
      <c r="HAE108" s="38"/>
      <c r="HAF108" s="38"/>
      <c r="HAG108" s="38"/>
      <c r="HAH108" s="38"/>
      <c r="HAI108" s="38"/>
      <c r="HAJ108" s="38"/>
      <c r="HAK108" s="38"/>
      <c r="HAL108" s="38"/>
      <c r="HAM108" s="38"/>
      <c r="HAN108" s="38"/>
      <c r="HAO108" s="38"/>
      <c r="HAP108" s="38"/>
      <c r="HAQ108" s="38"/>
      <c r="HAR108" s="38"/>
      <c r="HAS108" s="38"/>
      <c r="HAT108" s="38"/>
      <c r="HAU108" s="38"/>
      <c r="HAV108" s="38"/>
      <c r="HAW108" s="38"/>
      <c r="HAX108" s="38"/>
      <c r="HAY108" s="38"/>
      <c r="HAZ108" s="38"/>
      <c r="HBA108" s="38"/>
      <c r="HBB108" s="38"/>
      <c r="HBC108" s="38"/>
      <c r="HBD108" s="38"/>
      <c r="HBE108" s="38"/>
      <c r="HBF108" s="38"/>
      <c r="HBG108" s="38"/>
      <c r="HBH108" s="38"/>
      <c r="HBI108" s="38"/>
      <c r="HBJ108" s="38"/>
      <c r="HBK108" s="38"/>
      <c r="HBL108" s="38"/>
      <c r="HBM108" s="38"/>
      <c r="HBN108" s="38"/>
      <c r="HBO108" s="38"/>
      <c r="HBP108" s="38"/>
      <c r="HBQ108" s="38"/>
      <c r="HBR108" s="38"/>
      <c r="HBS108" s="38"/>
      <c r="HBT108" s="38"/>
      <c r="HBU108" s="38"/>
      <c r="HBV108" s="38"/>
      <c r="HBW108" s="38"/>
      <c r="HBX108" s="38"/>
      <c r="HBY108" s="38"/>
      <c r="HBZ108" s="38"/>
      <c r="HCA108" s="38"/>
      <c r="HCB108" s="38"/>
      <c r="HCC108" s="38"/>
      <c r="HCD108" s="38"/>
      <c r="HCE108" s="38"/>
      <c r="HCF108" s="38"/>
      <c r="HCG108" s="38"/>
      <c r="HCH108" s="38"/>
      <c r="HCI108" s="38"/>
      <c r="HCJ108" s="38"/>
      <c r="HCK108" s="38"/>
      <c r="HCL108" s="38"/>
      <c r="HCM108" s="38"/>
      <c r="HCN108" s="38"/>
      <c r="HCO108" s="38"/>
      <c r="HCP108" s="38"/>
      <c r="HCQ108" s="38"/>
      <c r="HCR108" s="38"/>
      <c r="HCS108" s="38"/>
      <c r="HCT108" s="38"/>
      <c r="HCU108" s="38"/>
      <c r="HCV108" s="38"/>
      <c r="HCW108" s="38"/>
      <c r="HCX108" s="38"/>
      <c r="HCY108" s="38"/>
      <c r="HCZ108" s="38"/>
      <c r="HDA108" s="38"/>
      <c r="HDB108" s="38"/>
      <c r="HDC108" s="38"/>
      <c r="HDD108" s="38"/>
      <c r="HDE108" s="38"/>
      <c r="HDF108" s="38"/>
      <c r="HDG108" s="38"/>
      <c r="HDH108" s="38"/>
      <c r="HDI108" s="38"/>
      <c r="HDJ108" s="38"/>
      <c r="HDK108" s="38"/>
      <c r="HDL108" s="38"/>
      <c r="HDM108" s="38"/>
      <c r="HDN108" s="38"/>
      <c r="HDO108" s="38"/>
      <c r="HDP108" s="38"/>
      <c r="HDQ108" s="38"/>
      <c r="HDR108" s="38"/>
      <c r="HDS108" s="38"/>
      <c r="HDT108" s="38"/>
      <c r="HDU108" s="38"/>
      <c r="HDV108" s="38"/>
      <c r="HDW108" s="38"/>
      <c r="HDX108" s="38"/>
      <c r="HDY108" s="38"/>
      <c r="HDZ108" s="38"/>
      <c r="HEA108" s="38"/>
      <c r="HEB108" s="38"/>
      <c r="HEC108" s="38"/>
      <c r="HED108" s="38"/>
      <c r="HEE108" s="38"/>
      <c r="HEF108" s="38"/>
      <c r="HEG108" s="38"/>
      <c r="HEH108" s="38"/>
      <c r="HEI108" s="38"/>
      <c r="HEJ108" s="38"/>
      <c r="HEK108" s="38"/>
      <c r="HEL108" s="38"/>
      <c r="HEM108" s="38"/>
      <c r="HEN108" s="38"/>
      <c r="HEO108" s="38"/>
      <c r="HEP108" s="38"/>
      <c r="HEQ108" s="38"/>
      <c r="HER108" s="38"/>
      <c r="HES108" s="38"/>
      <c r="HET108" s="38"/>
      <c r="HEU108" s="38"/>
      <c r="HEV108" s="38"/>
      <c r="HEW108" s="38"/>
      <c r="HEX108" s="38"/>
      <c r="HEY108" s="38"/>
      <c r="HEZ108" s="38"/>
      <c r="HFA108" s="38"/>
      <c r="HFB108" s="38"/>
      <c r="HFC108" s="38"/>
      <c r="HFD108" s="38"/>
      <c r="HFE108" s="38"/>
      <c r="HFF108" s="38"/>
      <c r="HFG108" s="38"/>
      <c r="HFH108" s="38"/>
      <c r="HFI108" s="38"/>
      <c r="HFJ108" s="38"/>
      <c r="HFK108" s="38"/>
      <c r="HFL108" s="38"/>
      <c r="HFM108" s="38"/>
      <c r="HFN108" s="38"/>
      <c r="HFO108" s="38"/>
      <c r="HFP108" s="38"/>
      <c r="HFQ108" s="38"/>
      <c r="HFR108" s="38"/>
      <c r="HFS108" s="38"/>
      <c r="HFT108" s="38"/>
      <c r="HFU108" s="38"/>
      <c r="HFV108" s="38"/>
      <c r="HFW108" s="38"/>
      <c r="HFX108" s="38"/>
      <c r="HFY108" s="38"/>
      <c r="HFZ108" s="38"/>
      <c r="HGA108" s="38"/>
      <c r="HGB108" s="38"/>
      <c r="HGC108" s="38"/>
      <c r="HGD108" s="38"/>
      <c r="HGE108" s="38"/>
      <c r="HGF108" s="38"/>
      <c r="HGG108" s="38"/>
      <c r="HGH108" s="38"/>
      <c r="HGI108" s="38"/>
      <c r="HGJ108" s="38"/>
      <c r="HGK108" s="38"/>
      <c r="HGL108" s="38"/>
      <c r="HGM108" s="38"/>
      <c r="HGN108" s="38"/>
      <c r="HGO108" s="38"/>
      <c r="HGP108" s="38"/>
      <c r="HGQ108" s="38"/>
      <c r="HGR108" s="38"/>
      <c r="HGS108" s="38"/>
      <c r="HGT108" s="38"/>
      <c r="HGU108" s="38"/>
      <c r="HGV108" s="38"/>
      <c r="HGW108" s="38"/>
      <c r="HGX108" s="38"/>
      <c r="HGY108" s="38"/>
      <c r="HGZ108" s="38"/>
      <c r="HHA108" s="38"/>
      <c r="HHB108" s="38"/>
      <c r="HHC108" s="38"/>
      <c r="HHD108" s="38"/>
      <c r="HHE108" s="38"/>
      <c r="HHF108" s="38"/>
      <c r="HHG108" s="38"/>
      <c r="HHH108" s="38"/>
      <c r="HHI108" s="38"/>
      <c r="HHJ108" s="38"/>
      <c r="HHK108" s="38"/>
      <c r="HHL108" s="38"/>
      <c r="HHM108" s="38"/>
      <c r="HHN108" s="38"/>
      <c r="HHO108" s="38"/>
      <c r="HHP108" s="38"/>
      <c r="HHQ108" s="38"/>
      <c r="HHR108" s="38"/>
      <c r="HHS108" s="38"/>
      <c r="HHT108" s="38"/>
      <c r="HHU108" s="38"/>
      <c r="HHV108" s="38"/>
      <c r="HHW108" s="38"/>
      <c r="HHX108" s="38"/>
      <c r="HHY108" s="38"/>
      <c r="HHZ108" s="38"/>
      <c r="HIA108" s="38"/>
      <c r="HIB108" s="38"/>
      <c r="HIC108" s="38"/>
      <c r="HID108" s="38"/>
      <c r="HIE108" s="38"/>
      <c r="HIF108" s="38"/>
      <c r="HIG108" s="38"/>
      <c r="HIH108" s="38"/>
      <c r="HII108" s="38"/>
      <c r="HIJ108" s="38"/>
      <c r="HIK108" s="38"/>
      <c r="HIL108" s="38"/>
      <c r="HIM108" s="38"/>
      <c r="HIN108" s="38"/>
      <c r="HIO108" s="38"/>
      <c r="HIP108" s="38"/>
      <c r="HIQ108" s="38"/>
      <c r="HIR108" s="38"/>
      <c r="HIS108" s="38"/>
      <c r="HIT108" s="38"/>
      <c r="HIU108" s="38"/>
      <c r="HIV108" s="38"/>
      <c r="HIW108" s="38"/>
      <c r="HIX108" s="38"/>
      <c r="HIY108" s="38"/>
      <c r="HIZ108" s="38"/>
      <c r="HJA108" s="38"/>
      <c r="HJB108" s="38"/>
      <c r="HJC108" s="38"/>
      <c r="HJD108" s="38"/>
      <c r="HJE108" s="38"/>
      <c r="HJF108" s="38"/>
      <c r="HJG108" s="38"/>
      <c r="HJH108" s="38"/>
      <c r="HJI108" s="38"/>
      <c r="HJJ108" s="38"/>
      <c r="HJK108" s="38"/>
      <c r="HJL108" s="38"/>
      <c r="HJM108" s="38"/>
      <c r="HJN108" s="38"/>
      <c r="HJO108" s="38"/>
      <c r="HJP108" s="38"/>
      <c r="HJQ108" s="38"/>
      <c r="HJR108" s="38"/>
      <c r="HJS108" s="38"/>
      <c r="HJT108" s="38"/>
      <c r="HJU108" s="38"/>
      <c r="HJV108" s="38"/>
      <c r="HJW108" s="38"/>
      <c r="HJX108" s="38"/>
      <c r="HJY108" s="38"/>
      <c r="HJZ108" s="38"/>
      <c r="HKA108" s="38"/>
      <c r="HKB108" s="38"/>
      <c r="HKC108" s="38"/>
      <c r="HKD108" s="38"/>
      <c r="HKE108" s="38"/>
      <c r="HKF108" s="38"/>
      <c r="HKG108" s="38"/>
      <c r="HKH108" s="38"/>
      <c r="HKI108" s="38"/>
      <c r="HKJ108" s="38"/>
      <c r="HKK108" s="38"/>
      <c r="HKL108" s="38"/>
      <c r="HKM108" s="38"/>
      <c r="HKN108" s="38"/>
      <c r="HKO108" s="38"/>
      <c r="HKP108" s="38"/>
      <c r="HKQ108" s="38"/>
      <c r="HKR108" s="38"/>
      <c r="HKS108" s="38"/>
      <c r="HKT108" s="38"/>
      <c r="HKU108" s="38"/>
      <c r="HKV108" s="38"/>
      <c r="HKW108" s="38"/>
      <c r="HKX108" s="38"/>
      <c r="HKY108" s="38"/>
      <c r="HKZ108" s="38"/>
      <c r="HLA108" s="38"/>
      <c r="HLB108" s="38"/>
      <c r="HLC108" s="38"/>
      <c r="HLD108" s="38"/>
      <c r="HLE108" s="38"/>
      <c r="HLF108" s="38"/>
      <c r="HLG108" s="38"/>
      <c r="HLH108" s="38"/>
      <c r="HLI108" s="38"/>
      <c r="HLJ108" s="38"/>
      <c r="HLK108" s="38"/>
      <c r="HLL108" s="38"/>
      <c r="HLM108" s="38"/>
      <c r="HLN108" s="38"/>
      <c r="HLO108" s="38"/>
      <c r="HLP108" s="38"/>
      <c r="HLQ108" s="38"/>
      <c r="HLR108" s="38"/>
      <c r="HLS108" s="38"/>
      <c r="HLT108" s="38"/>
      <c r="HLU108" s="38"/>
      <c r="HLV108" s="38"/>
      <c r="HLW108" s="38"/>
      <c r="HLX108" s="38"/>
      <c r="HLY108" s="38"/>
      <c r="HLZ108" s="38"/>
      <c r="HMA108" s="38"/>
      <c r="HMB108" s="38"/>
      <c r="HMC108" s="38"/>
      <c r="HMD108" s="38"/>
      <c r="HME108" s="38"/>
      <c r="HMF108" s="38"/>
      <c r="HMG108" s="38"/>
      <c r="HMH108" s="38"/>
      <c r="HMI108" s="38"/>
      <c r="HMJ108" s="38"/>
      <c r="HMK108" s="38"/>
      <c r="HML108" s="38"/>
      <c r="HMM108" s="38"/>
      <c r="HMN108" s="38"/>
      <c r="HMO108" s="38"/>
      <c r="HMP108" s="38"/>
      <c r="HMQ108" s="38"/>
      <c r="HMR108" s="38"/>
      <c r="HMS108" s="38"/>
      <c r="HMT108" s="38"/>
      <c r="HMU108" s="38"/>
      <c r="HMV108" s="38"/>
      <c r="HMW108" s="38"/>
      <c r="HMX108" s="38"/>
      <c r="HMY108" s="38"/>
      <c r="HMZ108" s="38"/>
      <c r="HNA108" s="38"/>
      <c r="HNB108" s="38"/>
      <c r="HNC108" s="38"/>
      <c r="HND108" s="38"/>
      <c r="HNE108" s="38"/>
      <c r="HNF108" s="38"/>
      <c r="HNG108" s="38"/>
      <c r="HNH108" s="38"/>
      <c r="HNI108" s="38"/>
      <c r="HNJ108" s="38"/>
      <c r="HNK108" s="38"/>
      <c r="HNL108" s="38"/>
      <c r="HNM108" s="38"/>
      <c r="HNN108" s="38"/>
      <c r="HNO108" s="38"/>
      <c r="HNP108" s="38"/>
      <c r="HNQ108" s="38"/>
      <c r="HNR108" s="38"/>
      <c r="HNS108" s="38"/>
      <c r="HNT108" s="38"/>
      <c r="HNU108" s="38"/>
      <c r="HNV108" s="38"/>
      <c r="HNW108" s="38"/>
      <c r="HNX108" s="38"/>
      <c r="HNY108" s="38"/>
      <c r="HNZ108" s="38"/>
      <c r="HOA108" s="38"/>
      <c r="HOB108" s="38"/>
      <c r="HOC108" s="38"/>
      <c r="HOD108" s="38"/>
      <c r="HOE108" s="38"/>
      <c r="HOF108" s="38"/>
      <c r="HOG108" s="38"/>
      <c r="HOH108" s="38"/>
      <c r="HOI108" s="38"/>
      <c r="HOJ108" s="38"/>
      <c r="HOK108" s="38"/>
      <c r="HOL108" s="38"/>
      <c r="HOM108" s="38"/>
      <c r="HON108" s="38"/>
      <c r="HOO108" s="38"/>
      <c r="HOP108" s="38"/>
      <c r="HOQ108" s="38"/>
      <c r="HOR108" s="38"/>
      <c r="HOS108" s="38"/>
      <c r="HOT108" s="38"/>
      <c r="HOU108" s="38"/>
      <c r="HOV108" s="38"/>
      <c r="HOW108" s="38"/>
      <c r="HOX108" s="38"/>
      <c r="HOY108" s="38"/>
      <c r="HOZ108" s="38"/>
      <c r="HPA108" s="38"/>
      <c r="HPB108" s="38"/>
      <c r="HPC108" s="38"/>
      <c r="HPD108" s="38"/>
      <c r="HPE108" s="38"/>
      <c r="HPF108" s="38"/>
      <c r="HPG108" s="38"/>
      <c r="HPH108" s="38"/>
      <c r="HPI108" s="38"/>
      <c r="HPJ108" s="38"/>
      <c r="HPK108" s="38"/>
      <c r="HPL108" s="38"/>
      <c r="HPM108" s="38"/>
      <c r="HPN108" s="38"/>
      <c r="HPO108" s="38"/>
      <c r="HPP108" s="38"/>
      <c r="HPQ108" s="38"/>
      <c r="HPR108" s="38"/>
      <c r="HPS108" s="38"/>
      <c r="HPT108" s="38"/>
      <c r="HPU108" s="38"/>
      <c r="HPV108" s="38"/>
      <c r="HPW108" s="38"/>
      <c r="HPX108" s="38"/>
      <c r="HPY108" s="38"/>
      <c r="HPZ108" s="38"/>
      <c r="HQA108" s="38"/>
      <c r="HQB108" s="38"/>
      <c r="HQC108" s="38"/>
      <c r="HQD108" s="38"/>
      <c r="HQE108" s="38"/>
      <c r="HQF108" s="38"/>
      <c r="HQG108" s="38"/>
      <c r="HQH108" s="38"/>
      <c r="HQI108" s="38"/>
      <c r="HQJ108" s="38"/>
      <c r="HQK108" s="38"/>
      <c r="HQL108" s="38"/>
      <c r="HQM108" s="38"/>
      <c r="HQN108" s="38"/>
      <c r="HQO108" s="38"/>
      <c r="HQP108" s="38"/>
      <c r="HQQ108" s="38"/>
      <c r="HQR108" s="38"/>
      <c r="HQS108" s="38"/>
      <c r="HQT108" s="38"/>
      <c r="HQU108" s="38"/>
      <c r="HQV108" s="38"/>
      <c r="HQW108" s="38"/>
      <c r="HQX108" s="38"/>
      <c r="HQY108" s="38"/>
      <c r="HQZ108" s="38"/>
      <c r="HRA108" s="38"/>
      <c r="HRB108" s="38"/>
      <c r="HRC108" s="38"/>
      <c r="HRD108" s="38"/>
      <c r="HRE108" s="38"/>
      <c r="HRF108" s="38"/>
      <c r="HRG108" s="38"/>
      <c r="HRH108" s="38"/>
      <c r="HRI108" s="38"/>
      <c r="HRJ108" s="38"/>
      <c r="HRK108" s="38"/>
      <c r="HRL108" s="38"/>
      <c r="HRM108" s="38"/>
      <c r="HRN108" s="38"/>
      <c r="HRO108" s="38"/>
      <c r="HRP108" s="38"/>
      <c r="HRQ108" s="38"/>
      <c r="HRR108" s="38"/>
      <c r="HRS108" s="38"/>
      <c r="HRT108" s="38"/>
      <c r="HRU108" s="38"/>
      <c r="HRV108" s="38"/>
      <c r="HRW108" s="38"/>
      <c r="HRX108" s="38"/>
      <c r="HRY108" s="38"/>
      <c r="HRZ108" s="38"/>
      <c r="HSA108" s="38"/>
      <c r="HSB108" s="38"/>
      <c r="HSC108" s="38"/>
      <c r="HSD108" s="38"/>
      <c r="HSE108" s="38"/>
      <c r="HSF108" s="38"/>
      <c r="HSG108" s="38"/>
      <c r="HSH108" s="38"/>
      <c r="HSI108" s="38"/>
      <c r="HSJ108" s="38"/>
      <c r="HSK108" s="38"/>
      <c r="HSL108" s="38"/>
      <c r="HSM108" s="38"/>
      <c r="HSN108" s="38"/>
      <c r="HSO108" s="38"/>
      <c r="HSP108" s="38"/>
      <c r="HSQ108" s="38"/>
      <c r="HSR108" s="38"/>
      <c r="HSS108" s="38"/>
      <c r="HST108" s="38"/>
      <c r="HSU108" s="38"/>
      <c r="HSV108" s="38"/>
      <c r="HSW108" s="38"/>
      <c r="HSX108" s="38"/>
      <c r="HSY108" s="38"/>
      <c r="HSZ108" s="38"/>
      <c r="HTA108" s="38"/>
      <c r="HTB108" s="38"/>
      <c r="HTC108" s="38"/>
      <c r="HTD108" s="38"/>
      <c r="HTE108" s="38"/>
      <c r="HTF108" s="38"/>
      <c r="HTG108" s="38"/>
      <c r="HTH108" s="38"/>
      <c r="HTI108" s="38"/>
      <c r="HTJ108" s="38"/>
      <c r="HTK108" s="38"/>
      <c r="HTL108" s="38"/>
      <c r="HTM108" s="38"/>
      <c r="HTN108" s="38"/>
      <c r="HTO108" s="38"/>
      <c r="HTP108" s="38"/>
      <c r="HTQ108" s="38"/>
      <c r="HTR108" s="38"/>
      <c r="HTS108" s="38"/>
      <c r="HTT108" s="38"/>
      <c r="HTU108" s="38"/>
      <c r="HTV108" s="38"/>
      <c r="HTW108" s="38"/>
      <c r="HTX108" s="38"/>
      <c r="HTY108" s="38"/>
      <c r="HTZ108" s="38"/>
      <c r="HUA108" s="38"/>
      <c r="HUB108" s="38"/>
      <c r="HUC108" s="38"/>
      <c r="HUD108" s="38"/>
      <c r="HUE108" s="38"/>
      <c r="HUF108" s="38"/>
      <c r="HUG108" s="38"/>
      <c r="HUH108" s="38"/>
      <c r="HUI108" s="38"/>
      <c r="HUJ108" s="38"/>
      <c r="HUK108" s="38"/>
      <c r="HUL108" s="38"/>
      <c r="HUM108" s="38"/>
      <c r="HUN108" s="38"/>
      <c r="HUO108" s="38"/>
      <c r="HUP108" s="38"/>
      <c r="HUQ108" s="38"/>
      <c r="HUR108" s="38"/>
      <c r="HUS108" s="38"/>
      <c r="HUT108" s="38"/>
      <c r="HUU108" s="38"/>
      <c r="HUV108" s="38"/>
      <c r="HUW108" s="38"/>
      <c r="HUX108" s="38"/>
      <c r="HUY108" s="38"/>
      <c r="HUZ108" s="38"/>
      <c r="HVA108" s="38"/>
      <c r="HVB108" s="38"/>
      <c r="HVC108" s="38"/>
      <c r="HVD108" s="38"/>
      <c r="HVE108" s="38"/>
      <c r="HVF108" s="38"/>
      <c r="HVG108" s="38"/>
      <c r="HVH108" s="38"/>
      <c r="HVI108" s="38"/>
      <c r="HVJ108" s="38"/>
      <c r="HVK108" s="38"/>
      <c r="HVL108" s="38"/>
      <c r="HVM108" s="38"/>
      <c r="HVN108" s="38"/>
      <c r="HVO108" s="38"/>
      <c r="HVP108" s="38"/>
      <c r="HVQ108" s="38"/>
      <c r="HVR108" s="38"/>
      <c r="HVS108" s="38"/>
      <c r="HVT108" s="38"/>
      <c r="HVU108" s="38"/>
      <c r="HVV108" s="38"/>
      <c r="HVW108" s="38"/>
      <c r="HVX108" s="38"/>
      <c r="HVY108" s="38"/>
      <c r="HVZ108" s="38"/>
      <c r="HWA108" s="38"/>
      <c r="HWB108" s="38"/>
      <c r="HWC108" s="38"/>
      <c r="HWD108" s="38"/>
      <c r="HWE108" s="38"/>
      <c r="HWF108" s="38"/>
      <c r="HWG108" s="38"/>
      <c r="HWH108" s="38"/>
      <c r="HWI108" s="38"/>
      <c r="HWJ108" s="38"/>
      <c r="HWK108" s="38"/>
      <c r="HWL108" s="38"/>
      <c r="HWM108" s="38"/>
      <c r="HWN108" s="38"/>
      <c r="HWO108" s="38"/>
      <c r="HWP108" s="38"/>
      <c r="HWQ108" s="38"/>
      <c r="HWR108" s="38"/>
      <c r="HWS108" s="38"/>
      <c r="HWT108" s="38"/>
      <c r="HWU108" s="38"/>
      <c r="HWV108" s="38"/>
      <c r="HWW108" s="38"/>
      <c r="HWX108" s="38"/>
      <c r="HWY108" s="38"/>
      <c r="HWZ108" s="38"/>
      <c r="HXA108" s="38"/>
      <c r="HXB108" s="38"/>
      <c r="HXC108" s="38"/>
      <c r="HXD108" s="38"/>
      <c r="HXE108" s="38"/>
      <c r="HXF108" s="38"/>
      <c r="HXG108" s="38"/>
      <c r="HXH108" s="38"/>
      <c r="HXI108" s="38"/>
      <c r="HXJ108" s="38"/>
      <c r="HXK108" s="38"/>
      <c r="HXL108" s="38"/>
      <c r="HXM108" s="38"/>
      <c r="HXN108" s="38"/>
      <c r="HXO108" s="38"/>
      <c r="HXP108" s="38"/>
      <c r="HXQ108" s="38"/>
      <c r="HXR108" s="38"/>
      <c r="HXS108" s="38"/>
      <c r="HXT108" s="38"/>
      <c r="HXU108" s="38"/>
      <c r="HXV108" s="38"/>
      <c r="HXW108" s="38"/>
      <c r="HXX108" s="38"/>
      <c r="HXY108" s="38"/>
      <c r="HXZ108" s="38"/>
      <c r="HYA108" s="38"/>
      <c r="HYB108" s="38"/>
      <c r="HYC108" s="38"/>
      <c r="HYD108" s="38"/>
      <c r="HYE108" s="38"/>
      <c r="HYF108" s="38"/>
      <c r="HYG108" s="38"/>
      <c r="HYH108" s="38"/>
      <c r="HYI108" s="38"/>
      <c r="HYJ108" s="38"/>
      <c r="HYK108" s="38"/>
      <c r="HYL108" s="38"/>
      <c r="HYM108" s="38"/>
      <c r="HYN108" s="38"/>
      <c r="HYO108" s="38"/>
      <c r="HYP108" s="38"/>
      <c r="HYQ108" s="38"/>
      <c r="HYR108" s="38"/>
      <c r="HYS108" s="38"/>
      <c r="HYT108" s="38"/>
      <c r="HYU108" s="38"/>
      <c r="HYV108" s="38"/>
      <c r="HYW108" s="38"/>
      <c r="HYX108" s="38"/>
      <c r="HYY108" s="38"/>
      <c r="HYZ108" s="38"/>
      <c r="HZA108" s="38"/>
      <c r="HZB108" s="38"/>
      <c r="HZC108" s="38"/>
      <c r="HZD108" s="38"/>
      <c r="HZE108" s="38"/>
      <c r="HZF108" s="38"/>
      <c r="HZG108" s="38"/>
      <c r="HZH108" s="38"/>
      <c r="HZI108" s="38"/>
      <c r="HZJ108" s="38"/>
      <c r="HZK108" s="38"/>
      <c r="HZL108" s="38"/>
      <c r="HZM108" s="38"/>
      <c r="HZN108" s="38"/>
      <c r="HZO108" s="38"/>
      <c r="HZP108" s="38"/>
      <c r="HZQ108" s="38"/>
      <c r="HZR108" s="38"/>
      <c r="HZS108" s="38"/>
      <c r="HZT108" s="38"/>
      <c r="HZU108" s="38"/>
      <c r="HZV108" s="38"/>
      <c r="HZW108" s="38"/>
      <c r="HZX108" s="38"/>
      <c r="HZY108" s="38"/>
      <c r="HZZ108" s="38"/>
      <c r="IAA108" s="38"/>
      <c r="IAB108" s="38"/>
      <c r="IAC108" s="38"/>
      <c r="IAD108" s="38"/>
      <c r="IAE108" s="38"/>
      <c r="IAF108" s="38"/>
      <c r="IAG108" s="38"/>
      <c r="IAH108" s="38"/>
      <c r="IAI108" s="38"/>
      <c r="IAJ108" s="38"/>
      <c r="IAK108" s="38"/>
      <c r="IAL108" s="38"/>
      <c r="IAM108" s="38"/>
      <c r="IAN108" s="38"/>
      <c r="IAO108" s="38"/>
      <c r="IAP108" s="38"/>
      <c r="IAQ108" s="38"/>
      <c r="IAR108" s="38"/>
      <c r="IAS108" s="38"/>
      <c r="IAT108" s="38"/>
      <c r="IAU108" s="38"/>
      <c r="IAV108" s="38"/>
      <c r="IAW108" s="38"/>
      <c r="IAX108" s="38"/>
      <c r="IAY108" s="38"/>
      <c r="IAZ108" s="38"/>
      <c r="IBA108" s="38"/>
      <c r="IBB108" s="38"/>
      <c r="IBC108" s="38"/>
      <c r="IBD108" s="38"/>
      <c r="IBE108" s="38"/>
      <c r="IBF108" s="38"/>
      <c r="IBG108" s="38"/>
      <c r="IBH108" s="38"/>
      <c r="IBI108" s="38"/>
      <c r="IBJ108" s="38"/>
      <c r="IBK108" s="38"/>
      <c r="IBL108" s="38"/>
      <c r="IBM108" s="38"/>
      <c r="IBN108" s="38"/>
      <c r="IBO108" s="38"/>
      <c r="IBP108" s="38"/>
      <c r="IBQ108" s="38"/>
      <c r="IBR108" s="38"/>
      <c r="IBS108" s="38"/>
      <c r="IBT108" s="38"/>
      <c r="IBU108" s="38"/>
      <c r="IBV108" s="38"/>
      <c r="IBW108" s="38"/>
      <c r="IBX108" s="38"/>
      <c r="IBY108" s="38"/>
      <c r="IBZ108" s="38"/>
      <c r="ICA108" s="38"/>
      <c r="ICB108" s="38"/>
      <c r="ICC108" s="38"/>
      <c r="ICD108" s="38"/>
      <c r="ICE108" s="38"/>
      <c r="ICF108" s="38"/>
      <c r="ICG108" s="38"/>
      <c r="ICH108" s="38"/>
      <c r="ICI108" s="38"/>
      <c r="ICJ108" s="38"/>
      <c r="ICK108" s="38"/>
      <c r="ICL108" s="38"/>
      <c r="ICM108" s="38"/>
      <c r="ICN108" s="38"/>
      <c r="ICO108" s="38"/>
      <c r="ICP108" s="38"/>
      <c r="ICQ108" s="38"/>
      <c r="ICR108" s="38"/>
      <c r="ICS108" s="38"/>
      <c r="ICT108" s="38"/>
      <c r="ICU108" s="38"/>
      <c r="ICV108" s="38"/>
      <c r="ICW108" s="38"/>
      <c r="ICX108" s="38"/>
      <c r="ICY108" s="38"/>
      <c r="ICZ108" s="38"/>
      <c r="IDA108" s="38"/>
      <c r="IDB108" s="38"/>
      <c r="IDC108" s="38"/>
      <c r="IDD108" s="38"/>
      <c r="IDE108" s="38"/>
      <c r="IDF108" s="38"/>
      <c r="IDG108" s="38"/>
      <c r="IDH108" s="38"/>
      <c r="IDI108" s="38"/>
      <c r="IDJ108" s="38"/>
      <c r="IDK108" s="38"/>
      <c r="IDL108" s="38"/>
      <c r="IDM108" s="38"/>
      <c r="IDN108" s="38"/>
      <c r="IDO108" s="38"/>
      <c r="IDP108" s="38"/>
      <c r="IDQ108" s="38"/>
      <c r="IDR108" s="38"/>
      <c r="IDS108" s="38"/>
      <c r="IDT108" s="38"/>
      <c r="IDU108" s="38"/>
      <c r="IDV108" s="38"/>
      <c r="IDW108" s="38"/>
      <c r="IDX108" s="38"/>
      <c r="IDY108" s="38"/>
      <c r="IDZ108" s="38"/>
      <c r="IEA108" s="38"/>
      <c r="IEB108" s="38"/>
      <c r="IEC108" s="38"/>
      <c r="IED108" s="38"/>
      <c r="IEE108" s="38"/>
      <c r="IEF108" s="38"/>
      <c r="IEG108" s="38"/>
      <c r="IEH108" s="38"/>
      <c r="IEI108" s="38"/>
      <c r="IEJ108" s="38"/>
      <c r="IEK108" s="38"/>
      <c r="IEL108" s="38"/>
      <c r="IEM108" s="38"/>
      <c r="IEN108" s="38"/>
      <c r="IEO108" s="38"/>
      <c r="IEP108" s="38"/>
      <c r="IEQ108" s="38"/>
      <c r="IER108" s="38"/>
      <c r="IES108" s="38"/>
      <c r="IET108" s="38"/>
      <c r="IEU108" s="38"/>
      <c r="IEV108" s="38"/>
      <c r="IEW108" s="38"/>
      <c r="IEX108" s="38"/>
      <c r="IEY108" s="38"/>
      <c r="IEZ108" s="38"/>
      <c r="IFA108" s="38"/>
      <c r="IFB108" s="38"/>
      <c r="IFC108" s="38"/>
      <c r="IFD108" s="38"/>
      <c r="IFE108" s="38"/>
      <c r="IFF108" s="38"/>
      <c r="IFG108" s="38"/>
      <c r="IFH108" s="38"/>
      <c r="IFI108" s="38"/>
      <c r="IFJ108" s="38"/>
      <c r="IFK108" s="38"/>
      <c r="IFL108" s="38"/>
      <c r="IFM108" s="38"/>
      <c r="IFN108" s="38"/>
      <c r="IFO108" s="38"/>
      <c r="IFP108" s="38"/>
      <c r="IFQ108" s="38"/>
      <c r="IFR108" s="38"/>
      <c r="IFS108" s="38"/>
      <c r="IFT108" s="38"/>
      <c r="IFU108" s="38"/>
      <c r="IFV108" s="38"/>
      <c r="IFW108" s="38"/>
      <c r="IFX108" s="38"/>
      <c r="IFY108" s="38"/>
      <c r="IFZ108" s="38"/>
      <c r="IGA108" s="38"/>
      <c r="IGB108" s="38"/>
      <c r="IGC108" s="38"/>
      <c r="IGD108" s="38"/>
      <c r="IGE108" s="38"/>
      <c r="IGF108" s="38"/>
      <c r="IGG108" s="38"/>
      <c r="IGH108" s="38"/>
      <c r="IGI108" s="38"/>
      <c r="IGJ108" s="38"/>
      <c r="IGK108" s="38"/>
      <c r="IGL108" s="38"/>
      <c r="IGM108" s="38"/>
      <c r="IGN108" s="38"/>
      <c r="IGO108" s="38"/>
      <c r="IGP108" s="38"/>
      <c r="IGQ108" s="38"/>
      <c r="IGR108" s="38"/>
      <c r="IGS108" s="38"/>
      <c r="IGT108" s="38"/>
      <c r="IGU108" s="38"/>
      <c r="IGV108" s="38"/>
      <c r="IGW108" s="38"/>
      <c r="IGX108" s="38"/>
      <c r="IGY108" s="38"/>
      <c r="IGZ108" s="38"/>
      <c r="IHA108" s="38"/>
      <c r="IHB108" s="38"/>
      <c r="IHC108" s="38"/>
      <c r="IHD108" s="38"/>
      <c r="IHE108" s="38"/>
      <c r="IHF108" s="38"/>
      <c r="IHG108" s="38"/>
      <c r="IHH108" s="38"/>
      <c r="IHI108" s="38"/>
      <c r="IHJ108" s="38"/>
      <c r="IHK108" s="38"/>
      <c r="IHL108" s="38"/>
      <c r="IHM108" s="38"/>
      <c r="IHN108" s="38"/>
      <c r="IHO108" s="38"/>
      <c r="IHP108" s="38"/>
      <c r="IHQ108" s="38"/>
      <c r="IHR108" s="38"/>
      <c r="IHS108" s="38"/>
      <c r="IHT108" s="38"/>
      <c r="IHU108" s="38"/>
      <c r="IHV108" s="38"/>
      <c r="IHW108" s="38"/>
      <c r="IHX108" s="38"/>
      <c r="IHY108" s="38"/>
      <c r="IHZ108" s="38"/>
      <c r="IIA108" s="38"/>
      <c r="IIB108" s="38"/>
      <c r="IIC108" s="38"/>
      <c r="IID108" s="38"/>
      <c r="IIE108" s="38"/>
      <c r="IIF108" s="38"/>
      <c r="IIG108" s="38"/>
      <c r="IIH108" s="38"/>
      <c r="III108" s="38"/>
      <c r="IIJ108" s="38"/>
      <c r="IIK108" s="38"/>
      <c r="IIL108" s="38"/>
      <c r="IIM108" s="38"/>
      <c r="IIN108" s="38"/>
      <c r="IIO108" s="38"/>
      <c r="IIP108" s="38"/>
      <c r="IIQ108" s="38"/>
      <c r="IIR108" s="38"/>
      <c r="IIS108" s="38"/>
      <c r="IIT108" s="38"/>
      <c r="IIU108" s="38"/>
      <c r="IIV108" s="38"/>
      <c r="IIW108" s="38"/>
      <c r="IIX108" s="38"/>
      <c r="IIY108" s="38"/>
      <c r="IIZ108" s="38"/>
      <c r="IJA108" s="38"/>
      <c r="IJB108" s="38"/>
      <c r="IJC108" s="38"/>
      <c r="IJD108" s="38"/>
      <c r="IJE108" s="38"/>
      <c r="IJF108" s="38"/>
      <c r="IJG108" s="38"/>
      <c r="IJH108" s="38"/>
      <c r="IJI108" s="38"/>
      <c r="IJJ108" s="38"/>
      <c r="IJK108" s="38"/>
      <c r="IJL108" s="38"/>
      <c r="IJM108" s="38"/>
      <c r="IJN108" s="38"/>
      <c r="IJO108" s="38"/>
      <c r="IJP108" s="38"/>
      <c r="IJQ108" s="38"/>
      <c r="IJR108" s="38"/>
      <c r="IJS108" s="38"/>
      <c r="IJT108" s="38"/>
      <c r="IJU108" s="38"/>
      <c r="IJV108" s="38"/>
      <c r="IJW108" s="38"/>
      <c r="IJX108" s="38"/>
      <c r="IJY108" s="38"/>
      <c r="IJZ108" s="38"/>
      <c r="IKA108" s="38"/>
      <c r="IKB108" s="38"/>
      <c r="IKC108" s="38"/>
      <c r="IKD108" s="38"/>
      <c r="IKE108" s="38"/>
      <c r="IKF108" s="38"/>
      <c r="IKG108" s="38"/>
      <c r="IKH108" s="38"/>
      <c r="IKI108" s="38"/>
      <c r="IKJ108" s="38"/>
      <c r="IKK108" s="38"/>
      <c r="IKL108" s="38"/>
      <c r="IKM108" s="38"/>
      <c r="IKN108" s="38"/>
      <c r="IKO108" s="38"/>
      <c r="IKP108" s="38"/>
      <c r="IKQ108" s="38"/>
      <c r="IKR108" s="38"/>
      <c r="IKS108" s="38"/>
      <c r="IKT108" s="38"/>
      <c r="IKU108" s="38"/>
      <c r="IKV108" s="38"/>
      <c r="IKW108" s="38"/>
      <c r="IKX108" s="38"/>
      <c r="IKY108" s="38"/>
      <c r="IKZ108" s="38"/>
      <c r="ILA108" s="38"/>
      <c r="ILB108" s="38"/>
      <c r="ILC108" s="38"/>
      <c r="ILD108" s="38"/>
      <c r="ILE108" s="38"/>
      <c r="ILF108" s="38"/>
      <c r="ILG108" s="38"/>
      <c r="ILH108" s="38"/>
      <c r="ILI108" s="38"/>
      <c r="ILJ108" s="38"/>
      <c r="ILK108" s="38"/>
      <c r="ILL108" s="38"/>
      <c r="ILM108" s="38"/>
      <c r="ILN108" s="38"/>
      <c r="ILO108" s="38"/>
      <c r="ILP108" s="38"/>
      <c r="ILQ108" s="38"/>
      <c r="ILR108" s="38"/>
      <c r="ILS108" s="38"/>
      <c r="ILT108" s="38"/>
      <c r="ILU108" s="38"/>
      <c r="ILV108" s="38"/>
      <c r="ILW108" s="38"/>
      <c r="ILX108" s="38"/>
      <c r="ILY108" s="38"/>
      <c r="ILZ108" s="38"/>
      <c r="IMA108" s="38"/>
      <c r="IMB108" s="38"/>
      <c r="IMC108" s="38"/>
      <c r="IMD108" s="38"/>
      <c r="IME108" s="38"/>
      <c r="IMF108" s="38"/>
      <c r="IMG108" s="38"/>
      <c r="IMH108" s="38"/>
      <c r="IMI108" s="38"/>
      <c r="IMJ108" s="38"/>
      <c r="IMK108" s="38"/>
      <c r="IML108" s="38"/>
      <c r="IMM108" s="38"/>
      <c r="IMN108" s="38"/>
      <c r="IMO108" s="38"/>
      <c r="IMP108" s="38"/>
      <c r="IMQ108" s="38"/>
      <c r="IMR108" s="38"/>
      <c r="IMS108" s="38"/>
      <c r="IMT108" s="38"/>
      <c r="IMU108" s="38"/>
      <c r="IMV108" s="38"/>
      <c r="IMW108" s="38"/>
      <c r="IMX108" s="38"/>
      <c r="IMY108" s="38"/>
      <c r="IMZ108" s="38"/>
      <c r="INA108" s="38"/>
      <c r="INB108" s="38"/>
      <c r="INC108" s="38"/>
      <c r="IND108" s="38"/>
      <c r="INE108" s="38"/>
      <c r="INF108" s="38"/>
      <c r="ING108" s="38"/>
      <c r="INH108" s="38"/>
      <c r="INI108" s="38"/>
      <c r="INJ108" s="38"/>
      <c r="INK108" s="38"/>
      <c r="INL108" s="38"/>
      <c r="INM108" s="38"/>
      <c r="INN108" s="38"/>
      <c r="INO108" s="38"/>
      <c r="INP108" s="38"/>
      <c r="INQ108" s="38"/>
      <c r="INR108" s="38"/>
      <c r="INS108" s="38"/>
      <c r="INT108" s="38"/>
      <c r="INU108" s="38"/>
      <c r="INV108" s="38"/>
      <c r="INW108" s="38"/>
      <c r="INX108" s="38"/>
      <c r="INY108" s="38"/>
      <c r="INZ108" s="38"/>
      <c r="IOA108" s="38"/>
      <c r="IOB108" s="38"/>
      <c r="IOC108" s="38"/>
      <c r="IOD108" s="38"/>
      <c r="IOE108" s="38"/>
      <c r="IOF108" s="38"/>
      <c r="IOG108" s="38"/>
      <c r="IOH108" s="38"/>
      <c r="IOI108" s="38"/>
      <c r="IOJ108" s="38"/>
      <c r="IOK108" s="38"/>
      <c r="IOL108" s="38"/>
      <c r="IOM108" s="38"/>
      <c r="ION108" s="38"/>
      <c r="IOO108" s="38"/>
      <c r="IOP108" s="38"/>
      <c r="IOQ108" s="38"/>
      <c r="IOR108" s="38"/>
      <c r="IOS108" s="38"/>
      <c r="IOT108" s="38"/>
      <c r="IOU108" s="38"/>
      <c r="IOV108" s="38"/>
      <c r="IOW108" s="38"/>
      <c r="IOX108" s="38"/>
      <c r="IOY108" s="38"/>
      <c r="IOZ108" s="38"/>
      <c r="IPA108" s="38"/>
      <c r="IPB108" s="38"/>
      <c r="IPC108" s="38"/>
      <c r="IPD108" s="38"/>
      <c r="IPE108" s="38"/>
      <c r="IPF108" s="38"/>
      <c r="IPG108" s="38"/>
      <c r="IPH108" s="38"/>
      <c r="IPI108" s="38"/>
      <c r="IPJ108" s="38"/>
      <c r="IPK108" s="38"/>
      <c r="IPL108" s="38"/>
      <c r="IPM108" s="38"/>
      <c r="IPN108" s="38"/>
      <c r="IPO108" s="38"/>
      <c r="IPP108" s="38"/>
      <c r="IPQ108" s="38"/>
      <c r="IPR108" s="38"/>
      <c r="IPS108" s="38"/>
      <c r="IPT108" s="38"/>
      <c r="IPU108" s="38"/>
      <c r="IPV108" s="38"/>
      <c r="IPW108" s="38"/>
      <c r="IPX108" s="38"/>
      <c r="IPY108" s="38"/>
      <c r="IPZ108" s="38"/>
      <c r="IQA108" s="38"/>
      <c r="IQB108" s="38"/>
      <c r="IQC108" s="38"/>
      <c r="IQD108" s="38"/>
      <c r="IQE108" s="38"/>
      <c r="IQF108" s="38"/>
      <c r="IQG108" s="38"/>
      <c r="IQH108" s="38"/>
      <c r="IQI108" s="38"/>
      <c r="IQJ108" s="38"/>
      <c r="IQK108" s="38"/>
      <c r="IQL108" s="38"/>
      <c r="IQM108" s="38"/>
      <c r="IQN108" s="38"/>
      <c r="IQO108" s="38"/>
      <c r="IQP108" s="38"/>
      <c r="IQQ108" s="38"/>
      <c r="IQR108" s="38"/>
      <c r="IQS108" s="38"/>
      <c r="IQT108" s="38"/>
      <c r="IQU108" s="38"/>
      <c r="IQV108" s="38"/>
      <c r="IQW108" s="38"/>
      <c r="IQX108" s="38"/>
      <c r="IQY108" s="38"/>
      <c r="IQZ108" s="38"/>
      <c r="IRA108" s="38"/>
      <c r="IRB108" s="38"/>
      <c r="IRC108" s="38"/>
      <c r="IRD108" s="38"/>
      <c r="IRE108" s="38"/>
      <c r="IRF108" s="38"/>
      <c r="IRG108" s="38"/>
      <c r="IRH108" s="38"/>
      <c r="IRI108" s="38"/>
      <c r="IRJ108" s="38"/>
      <c r="IRK108" s="38"/>
      <c r="IRL108" s="38"/>
      <c r="IRM108" s="38"/>
      <c r="IRN108" s="38"/>
      <c r="IRO108" s="38"/>
      <c r="IRP108" s="38"/>
      <c r="IRQ108" s="38"/>
      <c r="IRR108" s="38"/>
      <c r="IRS108" s="38"/>
      <c r="IRT108" s="38"/>
      <c r="IRU108" s="38"/>
      <c r="IRV108" s="38"/>
      <c r="IRW108" s="38"/>
      <c r="IRX108" s="38"/>
      <c r="IRY108" s="38"/>
      <c r="IRZ108" s="38"/>
      <c r="ISA108" s="38"/>
      <c r="ISB108" s="38"/>
      <c r="ISC108" s="38"/>
      <c r="ISD108" s="38"/>
      <c r="ISE108" s="38"/>
      <c r="ISF108" s="38"/>
      <c r="ISG108" s="38"/>
      <c r="ISH108" s="38"/>
      <c r="ISI108" s="38"/>
      <c r="ISJ108" s="38"/>
      <c r="ISK108" s="38"/>
      <c r="ISL108" s="38"/>
      <c r="ISM108" s="38"/>
      <c r="ISN108" s="38"/>
      <c r="ISO108" s="38"/>
      <c r="ISP108" s="38"/>
      <c r="ISQ108" s="38"/>
      <c r="ISR108" s="38"/>
      <c r="ISS108" s="38"/>
      <c r="IST108" s="38"/>
      <c r="ISU108" s="38"/>
      <c r="ISV108" s="38"/>
      <c r="ISW108" s="38"/>
      <c r="ISX108" s="38"/>
      <c r="ISY108" s="38"/>
      <c r="ISZ108" s="38"/>
      <c r="ITA108" s="38"/>
      <c r="ITB108" s="38"/>
      <c r="ITC108" s="38"/>
      <c r="ITD108" s="38"/>
      <c r="ITE108" s="38"/>
      <c r="ITF108" s="38"/>
      <c r="ITG108" s="38"/>
      <c r="ITH108" s="38"/>
      <c r="ITI108" s="38"/>
      <c r="ITJ108" s="38"/>
      <c r="ITK108" s="38"/>
      <c r="ITL108" s="38"/>
      <c r="ITM108" s="38"/>
      <c r="ITN108" s="38"/>
      <c r="ITO108" s="38"/>
      <c r="ITP108" s="38"/>
      <c r="ITQ108" s="38"/>
      <c r="ITR108" s="38"/>
      <c r="ITS108" s="38"/>
      <c r="ITT108" s="38"/>
      <c r="ITU108" s="38"/>
      <c r="ITV108" s="38"/>
      <c r="ITW108" s="38"/>
      <c r="ITX108" s="38"/>
      <c r="ITY108" s="38"/>
      <c r="ITZ108" s="38"/>
      <c r="IUA108" s="38"/>
      <c r="IUB108" s="38"/>
      <c r="IUC108" s="38"/>
      <c r="IUD108" s="38"/>
      <c r="IUE108" s="38"/>
      <c r="IUF108" s="38"/>
      <c r="IUG108" s="38"/>
      <c r="IUH108" s="38"/>
      <c r="IUI108" s="38"/>
      <c r="IUJ108" s="38"/>
      <c r="IUK108" s="38"/>
      <c r="IUL108" s="38"/>
      <c r="IUM108" s="38"/>
      <c r="IUN108" s="38"/>
      <c r="IUO108" s="38"/>
      <c r="IUP108" s="38"/>
      <c r="IUQ108" s="38"/>
      <c r="IUR108" s="38"/>
      <c r="IUS108" s="38"/>
      <c r="IUT108" s="38"/>
      <c r="IUU108" s="38"/>
      <c r="IUV108" s="38"/>
      <c r="IUW108" s="38"/>
      <c r="IUX108" s="38"/>
      <c r="IUY108" s="38"/>
      <c r="IUZ108" s="38"/>
      <c r="IVA108" s="38"/>
      <c r="IVB108" s="38"/>
      <c r="IVC108" s="38"/>
      <c r="IVD108" s="38"/>
      <c r="IVE108" s="38"/>
      <c r="IVF108" s="38"/>
      <c r="IVG108" s="38"/>
      <c r="IVH108" s="38"/>
      <c r="IVI108" s="38"/>
      <c r="IVJ108" s="38"/>
      <c r="IVK108" s="38"/>
      <c r="IVL108" s="38"/>
      <c r="IVM108" s="38"/>
      <c r="IVN108" s="38"/>
      <c r="IVO108" s="38"/>
      <c r="IVP108" s="38"/>
      <c r="IVQ108" s="38"/>
      <c r="IVR108" s="38"/>
      <c r="IVS108" s="38"/>
      <c r="IVT108" s="38"/>
      <c r="IVU108" s="38"/>
      <c r="IVV108" s="38"/>
      <c r="IVW108" s="38"/>
      <c r="IVX108" s="38"/>
      <c r="IVY108" s="38"/>
      <c r="IVZ108" s="38"/>
      <c r="IWA108" s="38"/>
      <c r="IWB108" s="38"/>
      <c r="IWC108" s="38"/>
      <c r="IWD108" s="38"/>
      <c r="IWE108" s="38"/>
      <c r="IWF108" s="38"/>
      <c r="IWG108" s="38"/>
      <c r="IWH108" s="38"/>
      <c r="IWI108" s="38"/>
      <c r="IWJ108" s="38"/>
      <c r="IWK108" s="38"/>
      <c r="IWL108" s="38"/>
      <c r="IWM108" s="38"/>
      <c r="IWN108" s="38"/>
      <c r="IWO108" s="38"/>
      <c r="IWP108" s="38"/>
      <c r="IWQ108" s="38"/>
      <c r="IWR108" s="38"/>
      <c r="IWS108" s="38"/>
      <c r="IWT108" s="38"/>
      <c r="IWU108" s="38"/>
      <c r="IWV108" s="38"/>
      <c r="IWW108" s="38"/>
      <c r="IWX108" s="38"/>
      <c r="IWY108" s="38"/>
      <c r="IWZ108" s="38"/>
      <c r="IXA108" s="38"/>
      <c r="IXB108" s="38"/>
      <c r="IXC108" s="38"/>
      <c r="IXD108" s="38"/>
      <c r="IXE108" s="38"/>
      <c r="IXF108" s="38"/>
      <c r="IXG108" s="38"/>
      <c r="IXH108" s="38"/>
      <c r="IXI108" s="38"/>
      <c r="IXJ108" s="38"/>
      <c r="IXK108" s="38"/>
      <c r="IXL108" s="38"/>
      <c r="IXM108" s="38"/>
      <c r="IXN108" s="38"/>
      <c r="IXO108" s="38"/>
      <c r="IXP108" s="38"/>
      <c r="IXQ108" s="38"/>
      <c r="IXR108" s="38"/>
      <c r="IXS108" s="38"/>
      <c r="IXT108" s="38"/>
      <c r="IXU108" s="38"/>
      <c r="IXV108" s="38"/>
      <c r="IXW108" s="38"/>
      <c r="IXX108" s="38"/>
      <c r="IXY108" s="38"/>
      <c r="IXZ108" s="38"/>
      <c r="IYA108" s="38"/>
      <c r="IYB108" s="38"/>
      <c r="IYC108" s="38"/>
      <c r="IYD108" s="38"/>
      <c r="IYE108" s="38"/>
      <c r="IYF108" s="38"/>
      <c r="IYG108" s="38"/>
      <c r="IYH108" s="38"/>
      <c r="IYI108" s="38"/>
      <c r="IYJ108" s="38"/>
      <c r="IYK108" s="38"/>
      <c r="IYL108" s="38"/>
      <c r="IYM108" s="38"/>
      <c r="IYN108" s="38"/>
      <c r="IYO108" s="38"/>
      <c r="IYP108" s="38"/>
      <c r="IYQ108" s="38"/>
      <c r="IYR108" s="38"/>
      <c r="IYS108" s="38"/>
      <c r="IYT108" s="38"/>
      <c r="IYU108" s="38"/>
      <c r="IYV108" s="38"/>
      <c r="IYW108" s="38"/>
      <c r="IYX108" s="38"/>
      <c r="IYY108" s="38"/>
      <c r="IYZ108" s="38"/>
      <c r="IZA108" s="38"/>
      <c r="IZB108" s="38"/>
      <c r="IZC108" s="38"/>
      <c r="IZD108" s="38"/>
      <c r="IZE108" s="38"/>
      <c r="IZF108" s="38"/>
      <c r="IZG108" s="38"/>
      <c r="IZH108" s="38"/>
      <c r="IZI108" s="38"/>
      <c r="IZJ108" s="38"/>
      <c r="IZK108" s="38"/>
      <c r="IZL108" s="38"/>
      <c r="IZM108" s="38"/>
      <c r="IZN108" s="38"/>
      <c r="IZO108" s="38"/>
      <c r="IZP108" s="38"/>
      <c r="IZQ108" s="38"/>
      <c r="IZR108" s="38"/>
      <c r="IZS108" s="38"/>
      <c r="IZT108" s="38"/>
      <c r="IZU108" s="38"/>
      <c r="IZV108" s="38"/>
      <c r="IZW108" s="38"/>
      <c r="IZX108" s="38"/>
      <c r="IZY108" s="38"/>
      <c r="IZZ108" s="38"/>
      <c r="JAA108" s="38"/>
      <c r="JAB108" s="38"/>
      <c r="JAC108" s="38"/>
      <c r="JAD108" s="38"/>
      <c r="JAE108" s="38"/>
      <c r="JAF108" s="38"/>
      <c r="JAG108" s="38"/>
      <c r="JAH108" s="38"/>
      <c r="JAI108" s="38"/>
      <c r="JAJ108" s="38"/>
      <c r="JAK108" s="38"/>
      <c r="JAL108" s="38"/>
      <c r="JAM108" s="38"/>
      <c r="JAN108" s="38"/>
      <c r="JAO108" s="38"/>
      <c r="JAP108" s="38"/>
      <c r="JAQ108" s="38"/>
      <c r="JAR108" s="38"/>
      <c r="JAS108" s="38"/>
      <c r="JAT108" s="38"/>
      <c r="JAU108" s="38"/>
      <c r="JAV108" s="38"/>
      <c r="JAW108" s="38"/>
      <c r="JAX108" s="38"/>
      <c r="JAY108" s="38"/>
      <c r="JAZ108" s="38"/>
      <c r="JBA108" s="38"/>
      <c r="JBB108" s="38"/>
      <c r="JBC108" s="38"/>
      <c r="JBD108" s="38"/>
      <c r="JBE108" s="38"/>
      <c r="JBF108" s="38"/>
      <c r="JBG108" s="38"/>
      <c r="JBH108" s="38"/>
      <c r="JBI108" s="38"/>
      <c r="JBJ108" s="38"/>
      <c r="JBK108" s="38"/>
      <c r="JBL108" s="38"/>
      <c r="JBM108" s="38"/>
      <c r="JBN108" s="38"/>
      <c r="JBO108" s="38"/>
      <c r="JBP108" s="38"/>
      <c r="JBQ108" s="38"/>
      <c r="JBR108" s="38"/>
      <c r="JBS108" s="38"/>
      <c r="JBT108" s="38"/>
      <c r="JBU108" s="38"/>
      <c r="JBV108" s="38"/>
      <c r="JBW108" s="38"/>
      <c r="JBX108" s="38"/>
      <c r="JBY108" s="38"/>
      <c r="JBZ108" s="38"/>
      <c r="JCA108" s="38"/>
      <c r="JCB108" s="38"/>
      <c r="JCC108" s="38"/>
      <c r="JCD108" s="38"/>
      <c r="JCE108" s="38"/>
      <c r="JCF108" s="38"/>
      <c r="JCG108" s="38"/>
      <c r="JCH108" s="38"/>
      <c r="JCI108" s="38"/>
      <c r="JCJ108" s="38"/>
      <c r="JCK108" s="38"/>
      <c r="JCL108" s="38"/>
      <c r="JCM108" s="38"/>
      <c r="JCN108" s="38"/>
      <c r="JCO108" s="38"/>
      <c r="JCP108" s="38"/>
      <c r="JCQ108" s="38"/>
      <c r="JCR108" s="38"/>
      <c r="JCS108" s="38"/>
      <c r="JCT108" s="38"/>
      <c r="JCU108" s="38"/>
      <c r="JCV108" s="38"/>
      <c r="JCW108" s="38"/>
      <c r="JCX108" s="38"/>
      <c r="JCY108" s="38"/>
      <c r="JCZ108" s="38"/>
      <c r="JDA108" s="38"/>
      <c r="JDB108" s="38"/>
      <c r="JDC108" s="38"/>
      <c r="JDD108" s="38"/>
      <c r="JDE108" s="38"/>
      <c r="JDF108" s="38"/>
      <c r="JDG108" s="38"/>
      <c r="JDH108" s="38"/>
      <c r="JDI108" s="38"/>
      <c r="JDJ108" s="38"/>
      <c r="JDK108" s="38"/>
      <c r="JDL108" s="38"/>
      <c r="JDM108" s="38"/>
      <c r="JDN108" s="38"/>
      <c r="JDO108" s="38"/>
      <c r="JDP108" s="38"/>
      <c r="JDQ108" s="38"/>
      <c r="JDR108" s="38"/>
      <c r="JDS108" s="38"/>
      <c r="JDT108" s="38"/>
      <c r="JDU108" s="38"/>
      <c r="JDV108" s="38"/>
      <c r="JDW108" s="38"/>
      <c r="JDX108" s="38"/>
      <c r="JDY108" s="38"/>
      <c r="JDZ108" s="38"/>
      <c r="JEA108" s="38"/>
      <c r="JEB108" s="38"/>
      <c r="JEC108" s="38"/>
      <c r="JED108" s="38"/>
      <c r="JEE108" s="38"/>
      <c r="JEF108" s="38"/>
      <c r="JEG108" s="38"/>
      <c r="JEH108" s="38"/>
      <c r="JEI108" s="38"/>
      <c r="JEJ108" s="38"/>
      <c r="JEK108" s="38"/>
      <c r="JEL108" s="38"/>
      <c r="JEM108" s="38"/>
      <c r="JEN108" s="38"/>
      <c r="JEO108" s="38"/>
      <c r="JEP108" s="38"/>
      <c r="JEQ108" s="38"/>
      <c r="JER108" s="38"/>
      <c r="JES108" s="38"/>
      <c r="JET108" s="38"/>
      <c r="JEU108" s="38"/>
      <c r="JEV108" s="38"/>
      <c r="JEW108" s="38"/>
      <c r="JEX108" s="38"/>
      <c r="JEY108" s="38"/>
      <c r="JEZ108" s="38"/>
      <c r="JFA108" s="38"/>
      <c r="JFB108" s="38"/>
      <c r="JFC108" s="38"/>
      <c r="JFD108" s="38"/>
      <c r="JFE108" s="38"/>
      <c r="JFF108" s="38"/>
      <c r="JFG108" s="38"/>
      <c r="JFH108" s="38"/>
      <c r="JFI108" s="38"/>
      <c r="JFJ108" s="38"/>
      <c r="JFK108" s="38"/>
      <c r="JFL108" s="38"/>
      <c r="JFM108" s="38"/>
      <c r="JFN108" s="38"/>
      <c r="JFO108" s="38"/>
      <c r="JFP108" s="38"/>
      <c r="JFQ108" s="38"/>
      <c r="JFR108" s="38"/>
      <c r="JFS108" s="38"/>
      <c r="JFT108" s="38"/>
      <c r="JFU108" s="38"/>
      <c r="JFV108" s="38"/>
      <c r="JFW108" s="38"/>
      <c r="JFX108" s="38"/>
      <c r="JFY108" s="38"/>
      <c r="JFZ108" s="38"/>
      <c r="JGA108" s="38"/>
      <c r="JGB108" s="38"/>
      <c r="JGC108" s="38"/>
      <c r="JGD108" s="38"/>
      <c r="JGE108" s="38"/>
      <c r="JGF108" s="38"/>
      <c r="JGG108" s="38"/>
      <c r="JGH108" s="38"/>
      <c r="JGI108" s="38"/>
      <c r="JGJ108" s="38"/>
      <c r="JGK108" s="38"/>
      <c r="JGL108" s="38"/>
      <c r="JGM108" s="38"/>
      <c r="JGN108" s="38"/>
      <c r="JGO108" s="38"/>
      <c r="JGP108" s="38"/>
      <c r="JGQ108" s="38"/>
      <c r="JGR108" s="38"/>
      <c r="JGS108" s="38"/>
      <c r="JGT108" s="38"/>
      <c r="JGU108" s="38"/>
      <c r="JGV108" s="38"/>
      <c r="JGW108" s="38"/>
      <c r="JGX108" s="38"/>
      <c r="JGY108" s="38"/>
      <c r="JGZ108" s="38"/>
      <c r="JHA108" s="38"/>
      <c r="JHB108" s="38"/>
      <c r="JHC108" s="38"/>
      <c r="JHD108" s="38"/>
      <c r="JHE108" s="38"/>
      <c r="JHF108" s="38"/>
      <c r="JHG108" s="38"/>
      <c r="JHH108" s="38"/>
      <c r="JHI108" s="38"/>
      <c r="JHJ108" s="38"/>
      <c r="JHK108" s="38"/>
      <c r="JHL108" s="38"/>
      <c r="JHM108" s="38"/>
      <c r="JHN108" s="38"/>
      <c r="JHO108" s="38"/>
      <c r="JHP108" s="38"/>
      <c r="JHQ108" s="38"/>
      <c r="JHR108" s="38"/>
      <c r="JHS108" s="38"/>
      <c r="JHT108" s="38"/>
      <c r="JHU108" s="38"/>
      <c r="JHV108" s="38"/>
      <c r="JHW108" s="38"/>
      <c r="JHX108" s="38"/>
      <c r="JHY108" s="38"/>
      <c r="JHZ108" s="38"/>
      <c r="JIA108" s="38"/>
      <c r="JIB108" s="38"/>
      <c r="JIC108" s="38"/>
      <c r="JID108" s="38"/>
      <c r="JIE108" s="38"/>
      <c r="JIF108" s="38"/>
      <c r="JIG108" s="38"/>
      <c r="JIH108" s="38"/>
      <c r="JII108" s="38"/>
      <c r="JIJ108" s="38"/>
      <c r="JIK108" s="38"/>
      <c r="JIL108" s="38"/>
      <c r="JIM108" s="38"/>
      <c r="JIN108" s="38"/>
      <c r="JIO108" s="38"/>
      <c r="JIP108" s="38"/>
      <c r="JIQ108" s="38"/>
      <c r="JIR108" s="38"/>
      <c r="JIS108" s="38"/>
      <c r="JIT108" s="38"/>
      <c r="JIU108" s="38"/>
      <c r="JIV108" s="38"/>
      <c r="JIW108" s="38"/>
      <c r="JIX108" s="38"/>
      <c r="JIY108" s="38"/>
      <c r="JIZ108" s="38"/>
      <c r="JJA108" s="38"/>
      <c r="JJB108" s="38"/>
      <c r="JJC108" s="38"/>
      <c r="JJD108" s="38"/>
      <c r="JJE108" s="38"/>
      <c r="JJF108" s="38"/>
      <c r="JJG108" s="38"/>
      <c r="JJH108" s="38"/>
      <c r="JJI108" s="38"/>
      <c r="JJJ108" s="38"/>
      <c r="JJK108" s="38"/>
      <c r="JJL108" s="38"/>
      <c r="JJM108" s="38"/>
      <c r="JJN108" s="38"/>
      <c r="JJO108" s="38"/>
      <c r="JJP108" s="38"/>
      <c r="JJQ108" s="38"/>
      <c r="JJR108" s="38"/>
      <c r="JJS108" s="38"/>
      <c r="JJT108" s="38"/>
      <c r="JJU108" s="38"/>
      <c r="JJV108" s="38"/>
      <c r="JJW108" s="38"/>
      <c r="JJX108" s="38"/>
      <c r="JJY108" s="38"/>
      <c r="JJZ108" s="38"/>
      <c r="JKA108" s="38"/>
      <c r="JKB108" s="38"/>
      <c r="JKC108" s="38"/>
      <c r="JKD108" s="38"/>
      <c r="JKE108" s="38"/>
      <c r="JKF108" s="38"/>
      <c r="JKG108" s="38"/>
      <c r="JKH108" s="38"/>
      <c r="JKI108" s="38"/>
      <c r="JKJ108" s="38"/>
      <c r="JKK108" s="38"/>
      <c r="JKL108" s="38"/>
      <c r="JKM108" s="38"/>
      <c r="JKN108" s="38"/>
      <c r="JKO108" s="38"/>
      <c r="JKP108" s="38"/>
      <c r="JKQ108" s="38"/>
      <c r="JKR108" s="38"/>
      <c r="JKS108" s="38"/>
      <c r="JKT108" s="38"/>
      <c r="JKU108" s="38"/>
      <c r="JKV108" s="38"/>
      <c r="JKW108" s="38"/>
      <c r="JKX108" s="38"/>
      <c r="JKY108" s="38"/>
      <c r="JKZ108" s="38"/>
      <c r="JLA108" s="38"/>
      <c r="JLB108" s="38"/>
      <c r="JLC108" s="38"/>
      <c r="JLD108" s="38"/>
      <c r="JLE108" s="38"/>
      <c r="JLF108" s="38"/>
      <c r="JLG108" s="38"/>
      <c r="JLH108" s="38"/>
      <c r="JLI108" s="38"/>
      <c r="JLJ108" s="38"/>
      <c r="JLK108" s="38"/>
      <c r="JLL108" s="38"/>
      <c r="JLM108" s="38"/>
      <c r="JLN108" s="38"/>
      <c r="JLO108" s="38"/>
      <c r="JLP108" s="38"/>
      <c r="JLQ108" s="38"/>
      <c r="JLR108" s="38"/>
      <c r="JLS108" s="38"/>
      <c r="JLT108" s="38"/>
      <c r="JLU108" s="38"/>
      <c r="JLV108" s="38"/>
      <c r="JLW108" s="38"/>
      <c r="JLX108" s="38"/>
      <c r="JLY108" s="38"/>
      <c r="JLZ108" s="38"/>
      <c r="JMA108" s="38"/>
      <c r="JMB108" s="38"/>
      <c r="JMC108" s="38"/>
      <c r="JMD108" s="38"/>
      <c r="JME108" s="38"/>
      <c r="JMF108" s="38"/>
      <c r="JMG108" s="38"/>
      <c r="JMH108" s="38"/>
      <c r="JMI108" s="38"/>
      <c r="JMJ108" s="38"/>
      <c r="JMK108" s="38"/>
      <c r="JML108" s="38"/>
      <c r="JMM108" s="38"/>
      <c r="JMN108" s="38"/>
      <c r="JMO108" s="38"/>
      <c r="JMP108" s="38"/>
      <c r="JMQ108" s="38"/>
      <c r="JMR108" s="38"/>
      <c r="JMS108" s="38"/>
      <c r="JMT108" s="38"/>
      <c r="JMU108" s="38"/>
      <c r="JMV108" s="38"/>
      <c r="JMW108" s="38"/>
      <c r="JMX108" s="38"/>
      <c r="JMY108" s="38"/>
      <c r="JMZ108" s="38"/>
      <c r="JNA108" s="38"/>
      <c r="JNB108" s="38"/>
      <c r="JNC108" s="38"/>
      <c r="JND108" s="38"/>
      <c r="JNE108" s="38"/>
      <c r="JNF108" s="38"/>
      <c r="JNG108" s="38"/>
      <c r="JNH108" s="38"/>
      <c r="JNI108" s="38"/>
      <c r="JNJ108" s="38"/>
      <c r="JNK108" s="38"/>
      <c r="JNL108" s="38"/>
      <c r="JNM108" s="38"/>
      <c r="JNN108" s="38"/>
      <c r="JNO108" s="38"/>
      <c r="JNP108" s="38"/>
      <c r="JNQ108" s="38"/>
      <c r="JNR108" s="38"/>
      <c r="JNS108" s="38"/>
      <c r="JNT108" s="38"/>
      <c r="JNU108" s="38"/>
      <c r="JNV108" s="38"/>
      <c r="JNW108" s="38"/>
      <c r="JNX108" s="38"/>
      <c r="JNY108" s="38"/>
      <c r="JNZ108" s="38"/>
      <c r="JOA108" s="38"/>
      <c r="JOB108" s="38"/>
      <c r="JOC108" s="38"/>
      <c r="JOD108" s="38"/>
      <c r="JOE108" s="38"/>
      <c r="JOF108" s="38"/>
      <c r="JOG108" s="38"/>
      <c r="JOH108" s="38"/>
      <c r="JOI108" s="38"/>
      <c r="JOJ108" s="38"/>
      <c r="JOK108" s="38"/>
      <c r="JOL108" s="38"/>
      <c r="JOM108" s="38"/>
      <c r="JON108" s="38"/>
      <c r="JOO108" s="38"/>
      <c r="JOP108" s="38"/>
      <c r="JOQ108" s="38"/>
      <c r="JOR108" s="38"/>
      <c r="JOS108" s="38"/>
      <c r="JOT108" s="38"/>
      <c r="JOU108" s="38"/>
      <c r="JOV108" s="38"/>
      <c r="JOW108" s="38"/>
      <c r="JOX108" s="38"/>
      <c r="JOY108" s="38"/>
      <c r="JOZ108" s="38"/>
      <c r="JPA108" s="38"/>
      <c r="JPB108" s="38"/>
      <c r="JPC108" s="38"/>
      <c r="JPD108" s="38"/>
      <c r="JPE108" s="38"/>
      <c r="JPF108" s="38"/>
      <c r="JPG108" s="38"/>
      <c r="JPH108" s="38"/>
      <c r="JPI108" s="38"/>
      <c r="JPJ108" s="38"/>
      <c r="JPK108" s="38"/>
      <c r="JPL108" s="38"/>
      <c r="JPM108" s="38"/>
      <c r="JPN108" s="38"/>
      <c r="JPO108" s="38"/>
      <c r="JPP108" s="38"/>
      <c r="JPQ108" s="38"/>
      <c r="JPR108" s="38"/>
      <c r="JPS108" s="38"/>
      <c r="JPT108" s="38"/>
      <c r="JPU108" s="38"/>
      <c r="JPV108" s="38"/>
      <c r="JPW108" s="38"/>
      <c r="JPX108" s="38"/>
      <c r="JPY108" s="38"/>
      <c r="JPZ108" s="38"/>
      <c r="JQA108" s="38"/>
      <c r="JQB108" s="38"/>
      <c r="JQC108" s="38"/>
      <c r="JQD108" s="38"/>
      <c r="JQE108" s="38"/>
      <c r="JQF108" s="38"/>
      <c r="JQG108" s="38"/>
      <c r="JQH108" s="38"/>
      <c r="JQI108" s="38"/>
      <c r="JQJ108" s="38"/>
      <c r="JQK108" s="38"/>
      <c r="JQL108" s="38"/>
      <c r="JQM108" s="38"/>
      <c r="JQN108" s="38"/>
      <c r="JQO108" s="38"/>
      <c r="JQP108" s="38"/>
      <c r="JQQ108" s="38"/>
      <c r="JQR108" s="38"/>
      <c r="JQS108" s="38"/>
      <c r="JQT108" s="38"/>
      <c r="JQU108" s="38"/>
      <c r="JQV108" s="38"/>
      <c r="JQW108" s="38"/>
      <c r="JQX108" s="38"/>
      <c r="JQY108" s="38"/>
      <c r="JQZ108" s="38"/>
      <c r="JRA108" s="38"/>
      <c r="JRB108" s="38"/>
      <c r="JRC108" s="38"/>
      <c r="JRD108" s="38"/>
      <c r="JRE108" s="38"/>
      <c r="JRF108" s="38"/>
      <c r="JRG108" s="38"/>
      <c r="JRH108" s="38"/>
      <c r="JRI108" s="38"/>
      <c r="JRJ108" s="38"/>
      <c r="JRK108" s="38"/>
      <c r="JRL108" s="38"/>
      <c r="JRM108" s="38"/>
      <c r="JRN108" s="38"/>
      <c r="JRO108" s="38"/>
      <c r="JRP108" s="38"/>
      <c r="JRQ108" s="38"/>
      <c r="JRR108" s="38"/>
      <c r="JRS108" s="38"/>
      <c r="JRT108" s="38"/>
      <c r="JRU108" s="38"/>
      <c r="JRV108" s="38"/>
      <c r="JRW108" s="38"/>
      <c r="JRX108" s="38"/>
      <c r="JRY108" s="38"/>
      <c r="JRZ108" s="38"/>
      <c r="JSA108" s="38"/>
      <c r="JSB108" s="38"/>
      <c r="JSC108" s="38"/>
      <c r="JSD108" s="38"/>
      <c r="JSE108" s="38"/>
      <c r="JSF108" s="38"/>
      <c r="JSG108" s="38"/>
      <c r="JSH108" s="38"/>
      <c r="JSI108" s="38"/>
      <c r="JSJ108" s="38"/>
      <c r="JSK108" s="38"/>
      <c r="JSL108" s="38"/>
      <c r="JSM108" s="38"/>
      <c r="JSN108" s="38"/>
      <c r="JSO108" s="38"/>
      <c r="JSP108" s="38"/>
      <c r="JSQ108" s="38"/>
      <c r="JSR108" s="38"/>
      <c r="JSS108" s="38"/>
      <c r="JST108" s="38"/>
      <c r="JSU108" s="38"/>
      <c r="JSV108" s="38"/>
      <c r="JSW108" s="38"/>
      <c r="JSX108" s="38"/>
      <c r="JSY108" s="38"/>
      <c r="JSZ108" s="38"/>
      <c r="JTA108" s="38"/>
      <c r="JTB108" s="38"/>
      <c r="JTC108" s="38"/>
      <c r="JTD108" s="38"/>
      <c r="JTE108" s="38"/>
      <c r="JTF108" s="38"/>
      <c r="JTG108" s="38"/>
      <c r="JTH108" s="38"/>
      <c r="JTI108" s="38"/>
      <c r="JTJ108" s="38"/>
      <c r="JTK108" s="38"/>
      <c r="JTL108" s="38"/>
      <c r="JTM108" s="38"/>
      <c r="JTN108" s="38"/>
      <c r="JTO108" s="38"/>
      <c r="JTP108" s="38"/>
      <c r="JTQ108" s="38"/>
      <c r="JTR108" s="38"/>
      <c r="JTS108" s="38"/>
      <c r="JTT108" s="38"/>
      <c r="JTU108" s="38"/>
      <c r="JTV108" s="38"/>
      <c r="JTW108" s="38"/>
      <c r="JTX108" s="38"/>
      <c r="JTY108" s="38"/>
      <c r="JTZ108" s="38"/>
      <c r="JUA108" s="38"/>
      <c r="JUB108" s="38"/>
      <c r="JUC108" s="38"/>
      <c r="JUD108" s="38"/>
      <c r="JUE108" s="38"/>
      <c r="JUF108" s="38"/>
      <c r="JUG108" s="38"/>
      <c r="JUH108" s="38"/>
      <c r="JUI108" s="38"/>
      <c r="JUJ108" s="38"/>
      <c r="JUK108" s="38"/>
      <c r="JUL108" s="38"/>
      <c r="JUM108" s="38"/>
      <c r="JUN108" s="38"/>
      <c r="JUO108" s="38"/>
      <c r="JUP108" s="38"/>
      <c r="JUQ108" s="38"/>
      <c r="JUR108" s="38"/>
      <c r="JUS108" s="38"/>
      <c r="JUT108" s="38"/>
      <c r="JUU108" s="38"/>
      <c r="JUV108" s="38"/>
      <c r="JUW108" s="38"/>
      <c r="JUX108" s="38"/>
      <c r="JUY108" s="38"/>
      <c r="JUZ108" s="38"/>
      <c r="JVA108" s="38"/>
      <c r="JVB108" s="38"/>
      <c r="JVC108" s="38"/>
      <c r="JVD108" s="38"/>
      <c r="JVE108" s="38"/>
      <c r="JVF108" s="38"/>
      <c r="JVG108" s="38"/>
      <c r="JVH108" s="38"/>
      <c r="JVI108" s="38"/>
      <c r="JVJ108" s="38"/>
      <c r="JVK108" s="38"/>
      <c r="JVL108" s="38"/>
      <c r="JVM108" s="38"/>
      <c r="JVN108" s="38"/>
      <c r="JVO108" s="38"/>
      <c r="JVP108" s="38"/>
      <c r="JVQ108" s="38"/>
      <c r="JVR108" s="38"/>
      <c r="JVS108" s="38"/>
      <c r="JVT108" s="38"/>
      <c r="JVU108" s="38"/>
      <c r="JVV108" s="38"/>
      <c r="JVW108" s="38"/>
      <c r="JVX108" s="38"/>
      <c r="JVY108" s="38"/>
      <c r="JVZ108" s="38"/>
      <c r="JWA108" s="38"/>
      <c r="JWB108" s="38"/>
      <c r="JWC108" s="38"/>
      <c r="JWD108" s="38"/>
      <c r="JWE108" s="38"/>
      <c r="JWF108" s="38"/>
      <c r="JWG108" s="38"/>
      <c r="JWH108" s="38"/>
      <c r="JWI108" s="38"/>
      <c r="JWJ108" s="38"/>
      <c r="JWK108" s="38"/>
      <c r="JWL108" s="38"/>
      <c r="JWM108" s="38"/>
      <c r="JWN108" s="38"/>
      <c r="JWO108" s="38"/>
      <c r="JWP108" s="38"/>
      <c r="JWQ108" s="38"/>
      <c r="JWR108" s="38"/>
      <c r="JWS108" s="38"/>
      <c r="JWT108" s="38"/>
      <c r="JWU108" s="38"/>
      <c r="JWV108" s="38"/>
      <c r="JWW108" s="38"/>
      <c r="JWX108" s="38"/>
      <c r="JWY108" s="38"/>
      <c r="JWZ108" s="38"/>
      <c r="JXA108" s="38"/>
      <c r="JXB108" s="38"/>
      <c r="JXC108" s="38"/>
      <c r="JXD108" s="38"/>
      <c r="JXE108" s="38"/>
      <c r="JXF108" s="38"/>
      <c r="JXG108" s="38"/>
      <c r="JXH108" s="38"/>
      <c r="JXI108" s="38"/>
      <c r="JXJ108" s="38"/>
      <c r="JXK108" s="38"/>
      <c r="JXL108" s="38"/>
      <c r="JXM108" s="38"/>
      <c r="JXN108" s="38"/>
      <c r="JXO108" s="38"/>
      <c r="JXP108" s="38"/>
      <c r="JXQ108" s="38"/>
      <c r="JXR108" s="38"/>
      <c r="JXS108" s="38"/>
      <c r="JXT108" s="38"/>
      <c r="JXU108" s="38"/>
      <c r="JXV108" s="38"/>
      <c r="JXW108" s="38"/>
      <c r="JXX108" s="38"/>
      <c r="JXY108" s="38"/>
      <c r="JXZ108" s="38"/>
      <c r="JYA108" s="38"/>
      <c r="JYB108" s="38"/>
      <c r="JYC108" s="38"/>
      <c r="JYD108" s="38"/>
      <c r="JYE108" s="38"/>
      <c r="JYF108" s="38"/>
      <c r="JYG108" s="38"/>
      <c r="JYH108" s="38"/>
      <c r="JYI108" s="38"/>
      <c r="JYJ108" s="38"/>
      <c r="JYK108" s="38"/>
      <c r="JYL108" s="38"/>
      <c r="JYM108" s="38"/>
      <c r="JYN108" s="38"/>
      <c r="JYO108" s="38"/>
      <c r="JYP108" s="38"/>
      <c r="JYQ108" s="38"/>
      <c r="JYR108" s="38"/>
      <c r="JYS108" s="38"/>
      <c r="JYT108" s="38"/>
      <c r="JYU108" s="38"/>
      <c r="JYV108" s="38"/>
      <c r="JYW108" s="38"/>
      <c r="JYX108" s="38"/>
      <c r="JYY108" s="38"/>
      <c r="JYZ108" s="38"/>
      <c r="JZA108" s="38"/>
      <c r="JZB108" s="38"/>
      <c r="JZC108" s="38"/>
      <c r="JZD108" s="38"/>
      <c r="JZE108" s="38"/>
      <c r="JZF108" s="38"/>
      <c r="JZG108" s="38"/>
      <c r="JZH108" s="38"/>
      <c r="JZI108" s="38"/>
      <c r="JZJ108" s="38"/>
      <c r="JZK108" s="38"/>
      <c r="JZL108" s="38"/>
      <c r="JZM108" s="38"/>
      <c r="JZN108" s="38"/>
      <c r="JZO108" s="38"/>
      <c r="JZP108" s="38"/>
      <c r="JZQ108" s="38"/>
      <c r="JZR108" s="38"/>
      <c r="JZS108" s="38"/>
      <c r="JZT108" s="38"/>
      <c r="JZU108" s="38"/>
      <c r="JZV108" s="38"/>
      <c r="JZW108" s="38"/>
      <c r="JZX108" s="38"/>
      <c r="JZY108" s="38"/>
      <c r="JZZ108" s="38"/>
      <c r="KAA108" s="38"/>
      <c r="KAB108" s="38"/>
      <c r="KAC108" s="38"/>
      <c r="KAD108" s="38"/>
      <c r="KAE108" s="38"/>
      <c r="KAF108" s="38"/>
      <c r="KAG108" s="38"/>
      <c r="KAH108" s="38"/>
      <c r="KAI108" s="38"/>
      <c r="KAJ108" s="38"/>
      <c r="KAK108" s="38"/>
      <c r="KAL108" s="38"/>
      <c r="KAM108" s="38"/>
      <c r="KAN108" s="38"/>
      <c r="KAO108" s="38"/>
      <c r="KAP108" s="38"/>
      <c r="KAQ108" s="38"/>
      <c r="KAR108" s="38"/>
      <c r="KAS108" s="38"/>
      <c r="KAT108" s="38"/>
      <c r="KAU108" s="38"/>
      <c r="KAV108" s="38"/>
      <c r="KAW108" s="38"/>
      <c r="KAX108" s="38"/>
      <c r="KAY108" s="38"/>
      <c r="KAZ108" s="38"/>
      <c r="KBA108" s="38"/>
      <c r="KBB108" s="38"/>
      <c r="KBC108" s="38"/>
      <c r="KBD108" s="38"/>
      <c r="KBE108" s="38"/>
      <c r="KBF108" s="38"/>
      <c r="KBG108" s="38"/>
      <c r="KBH108" s="38"/>
      <c r="KBI108" s="38"/>
      <c r="KBJ108" s="38"/>
      <c r="KBK108" s="38"/>
      <c r="KBL108" s="38"/>
      <c r="KBM108" s="38"/>
      <c r="KBN108" s="38"/>
      <c r="KBO108" s="38"/>
      <c r="KBP108" s="38"/>
      <c r="KBQ108" s="38"/>
      <c r="KBR108" s="38"/>
      <c r="KBS108" s="38"/>
      <c r="KBT108" s="38"/>
      <c r="KBU108" s="38"/>
      <c r="KBV108" s="38"/>
      <c r="KBW108" s="38"/>
      <c r="KBX108" s="38"/>
      <c r="KBY108" s="38"/>
      <c r="KBZ108" s="38"/>
      <c r="KCA108" s="38"/>
      <c r="KCB108" s="38"/>
      <c r="KCC108" s="38"/>
      <c r="KCD108" s="38"/>
      <c r="KCE108" s="38"/>
      <c r="KCF108" s="38"/>
      <c r="KCG108" s="38"/>
      <c r="KCH108" s="38"/>
      <c r="KCI108" s="38"/>
      <c r="KCJ108" s="38"/>
      <c r="KCK108" s="38"/>
      <c r="KCL108" s="38"/>
      <c r="KCM108" s="38"/>
      <c r="KCN108" s="38"/>
      <c r="KCO108" s="38"/>
      <c r="KCP108" s="38"/>
      <c r="KCQ108" s="38"/>
      <c r="KCR108" s="38"/>
      <c r="KCS108" s="38"/>
      <c r="KCT108" s="38"/>
      <c r="KCU108" s="38"/>
      <c r="KCV108" s="38"/>
      <c r="KCW108" s="38"/>
      <c r="KCX108" s="38"/>
      <c r="KCY108" s="38"/>
      <c r="KCZ108" s="38"/>
      <c r="KDA108" s="38"/>
      <c r="KDB108" s="38"/>
      <c r="KDC108" s="38"/>
      <c r="KDD108" s="38"/>
      <c r="KDE108" s="38"/>
      <c r="KDF108" s="38"/>
      <c r="KDG108" s="38"/>
      <c r="KDH108" s="38"/>
      <c r="KDI108" s="38"/>
      <c r="KDJ108" s="38"/>
      <c r="KDK108" s="38"/>
      <c r="KDL108" s="38"/>
      <c r="KDM108" s="38"/>
      <c r="KDN108" s="38"/>
      <c r="KDO108" s="38"/>
      <c r="KDP108" s="38"/>
      <c r="KDQ108" s="38"/>
      <c r="KDR108" s="38"/>
      <c r="KDS108" s="38"/>
      <c r="KDT108" s="38"/>
      <c r="KDU108" s="38"/>
      <c r="KDV108" s="38"/>
      <c r="KDW108" s="38"/>
      <c r="KDX108" s="38"/>
      <c r="KDY108" s="38"/>
      <c r="KDZ108" s="38"/>
      <c r="KEA108" s="38"/>
      <c r="KEB108" s="38"/>
      <c r="KEC108" s="38"/>
      <c r="KED108" s="38"/>
      <c r="KEE108" s="38"/>
      <c r="KEF108" s="38"/>
      <c r="KEG108" s="38"/>
      <c r="KEH108" s="38"/>
      <c r="KEI108" s="38"/>
      <c r="KEJ108" s="38"/>
      <c r="KEK108" s="38"/>
      <c r="KEL108" s="38"/>
      <c r="KEM108" s="38"/>
      <c r="KEN108" s="38"/>
      <c r="KEO108" s="38"/>
      <c r="KEP108" s="38"/>
      <c r="KEQ108" s="38"/>
      <c r="KER108" s="38"/>
      <c r="KES108" s="38"/>
      <c r="KET108" s="38"/>
      <c r="KEU108" s="38"/>
      <c r="KEV108" s="38"/>
      <c r="KEW108" s="38"/>
      <c r="KEX108" s="38"/>
      <c r="KEY108" s="38"/>
      <c r="KEZ108" s="38"/>
      <c r="KFA108" s="38"/>
      <c r="KFB108" s="38"/>
      <c r="KFC108" s="38"/>
      <c r="KFD108" s="38"/>
      <c r="KFE108" s="38"/>
      <c r="KFF108" s="38"/>
      <c r="KFG108" s="38"/>
      <c r="KFH108" s="38"/>
      <c r="KFI108" s="38"/>
      <c r="KFJ108" s="38"/>
      <c r="KFK108" s="38"/>
      <c r="KFL108" s="38"/>
      <c r="KFM108" s="38"/>
      <c r="KFN108" s="38"/>
      <c r="KFO108" s="38"/>
      <c r="KFP108" s="38"/>
      <c r="KFQ108" s="38"/>
      <c r="KFR108" s="38"/>
      <c r="KFS108" s="38"/>
      <c r="KFT108" s="38"/>
      <c r="KFU108" s="38"/>
      <c r="KFV108" s="38"/>
      <c r="KFW108" s="38"/>
      <c r="KFX108" s="38"/>
      <c r="KFY108" s="38"/>
      <c r="KFZ108" s="38"/>
      <c r="KGA108" s="38"/>
      <c r="KGB108" s="38"/>
      <c r="KGC108" s="38"/>
      <c r="KGD108" s="38"/>
      <c r="KGE108" s="38"/>
      <c r="KGF108" s="38"/>
      <c r="KGG108" s="38"/>
      <c r="KGH108" s="38"/>
      <c r="KGI108" s="38"/>
      <c r="KGJ108" s="38"/>
      <c r="KGK108" s="38"/>
      <c r="KGL108" s="38"/>
      <c r="KGM108" s="38"/>
      <c r="KGN108" s="38"/>
      <c r="KGO108" s="38"/>
      <c r="KGP108" s="38"/>
      <c r="KGQ108" s="38"/>
      <c r="KGR108" s="38"/>
      <c r="KGS108" s="38"/>
      <c r="KGT108" s="38"/>
      <c r="KGU108" s="38"/>
      <c r="KGV108" s="38"/>
      <c r="KGW108" s="38"/>
      <c r="KGX108" s="38"/>
      <c r="KGY108" s="38"/>
      <c r="KGZ108" s="38"/>
      <c r="KHA108" s="38"/>
      <c r="KHB108" s="38"/>
      <c r="KHC108" s="38"/>
      <c r="KHD108" s="38"/>
      <c r="KHE108" s="38"/>
      <c r="KHF108" s="38"/>
      <c r="KHG108" s="38"/>
      <c r="KHH108" s="38"/>
      <c r="KHI108" s="38"/>
      <c r="KHJ108" s="38"/>
      <c r="KHK108" s="38"/>
      <c r="KHL108" s="38"/>
      <c r="KHM108" s="38"/>
      <c r="KHN108" s="38"/>
      <c r="KHO108" s="38"/>
      <c r="KHP108" s="38"/>
      <c r="KHQ108" s="38"/>
      <c r="KHR108" s="38"/>
      <c r="KHS108" s="38"/>
      <c r="KHT108" s="38"/>
      <c r="KHU108" s="38"/>
      <c r="KHV108" s="38"/>
      <c r="KHW108" s="38"/>
      <c r="KHX108" s="38"/>
      <c r="KHY108" s="38"/>
      <c r="KHZ108" s="38"/>
      <c r="KIA108" s="38"/>
      <c r="KIB108" s="38"/>
      <c r="KIC108" s="38"/>
      <c r="KID108" s="38"/>
      <c r="KIE108" s="38"/>
      <c r="KIF108" s="38"/>
      <c r="KIG108" s="38"/>
      <c r="KIH108" s="38"/>
      <c r="KII108" s="38"/>
      <c r="KIJ108" s="38"/>
      <c r="KIK108" s="38"/>
      <c r="KIL108" s="38"/>
      <c r="KIM108" s="38"/>
      <c r="KIN108" s="38"/>
      <c r="KIO108" s="38"/>
      <c r="KIP108" s="38"/>
      <c r="KIQ108" s="38"/>
      <c r="KIR108" s="38"/>
      <c r="KIS108" s="38"/>
      <c r="KIT108" s="38"/>
      <c r="KIU108" s="38"/>
      <c r="KIV108" s="38"/>
      <c r="KIW108" s="38"/>
      <c r="KIX108" s="38"/>
      <c r="KIY108" s="38"/>
      <c r="KIZ108" s="38"/>
      <c r="KJA108" s="38"/>
      <c r="KJB108" s="38"/>
      <c r="KJC108" s="38"/>
      <c r="KJD108" s="38"/>
      <c r="KJE108" s="38"/>
      <c r="KJF108" s="38"/>
      <c r="KJG108" s="38"/>
      <c r="KJH108" s="38"/>
      <c r="KJI108" s="38"/>
      <c r="KJJ108" s="38"/>
      <c r="KJK108" s="38"/>
      <c r="KJL108" s="38"/>
      <c r="KJM108" s="38"/>
      <c r="KJN108" s="38"/>
      <c r="KJO108" s="38"/>
      <c r="KJP108" s="38"/>
      <c r="KJQ108" s="38"/>
      <c r="KJR108" s="38"/>
      <c r="KJS108" s="38"/>
      <c r="KJT108" s="38"/>
      <c r="KJU108" s="38"/>
      <c r="KJV108" s="38"/>
      <c r="KJW108" s="38"/>
      <c r="KJX108" s="38"/>
      <c r="KJY108" s="38"/>
      <c r="KJZ108" s="38"/>
      <c r="KKA108" s="38"/>
      <c r="KKB108" s="38"/>
      <c r="KKC108" s="38"/>
      <c r="KKD108" s="38"/>
      <c r="KKE108" s="38"/>
      <c r="KKF108" s="38"/>
      <c r="KKG108" s="38"/>
      <c r="KKH108" s="38"/>
      <c r="KKI108" s="38"/>
      <c r="KKJ108" s="38"/>
      <c r="KKK108" s="38"/>
      <c r="KKL108" s="38"/>
      <c r="KKM108" s="38"/>
      <c r="KKN108" s="38"/>
      <c r="KKO108" s="38"/>
      <c r="KKP108" s="38"/>
      <c r="KKQ108" s="38"/>
      <c r="KKR108" s="38"/>
      <c r="KKS108" s="38"/>
      <c r="KKT108" s="38"/>
      <c r="KKU108" s="38"/>
      <c r="KKV108" s="38"/>
      <c r="KKW108" s="38"/>
      <c r="KKX108" s="38"/>
      <c r="KKY108" s="38"/>
      <c r="KKZ108" s="38"/>
      <c r="KLA108" s="38"/>
      <c r="KLB108" s="38"/>
      <c r="KLC108" s="38"/>
      <c r="KLD108" s="38"/>
      <c r="KLE108" s="38"/>
      <c r="KLF108" s="38"/>
      <c r="KLG108" s="38"/>
      <c r="KLH108" s="38"/>
      <c r="KLI108" s="38"/>
      <c r="KLJ108" s="38"/>
      <c r="KLK108" s="38"/>
      <c r="KLL108" s="38"/>
      <c r="KLM108" s="38"/>
      <c r="KLN108" s="38"/>
      <c r="KLO108" s="38"/>
      <c r="KLP108" s="38"/>
      <c r="KLQ108" s="38"/>
      <c r="KLR108" s="38"/>
      <c r="KLS108" s="38"/>
      <c r="KLT108" s="38"/>
      <c r="KLU108" s="38"/>
      <c r="KLV108" s="38"/>
      <c r="KLW108" s="38"/>
      <c r="KLX108" s="38"/>
      <c r="KLY108" s="38"/>
      <c r="KLZ108" s="38"/>
      <c r="KMA108" s="38"/>
      <c r="KMB108" s="38"/>
      <c r="KMC108" s="38"/>
      <c r="KMD108" s="38"/>
      <c r="KME108" s="38"/>
      <c r="KMF108" s="38"/>
      <c r="KMG108" s="38"/>
      <c r="KMH108" s="38"/>
      <c r="KMI108" s="38"/>
      <c r="KMJ108" s="38"/>
      <c r="KMK108" s="38"/>
      <c r="KML108" s="38"/>
      <c r="KMM108" s="38"/>
      <c r="KMN108" s="38"/>
      <c r="KMO108" s="38"/>
      <c r="KMP108" s="38"/>
      <c r="KMQ108" s="38"/>
      <c r="KMR108" s="38"/>
      <c r="KMS108" s="38"/>
      <c r="KMT108" s="38"/>
      <c r="KMU108" s="38"/>
      <c r="KMV108" s="38"/>
      <c r="KMW108" s="38"/>
      <c r="KMX108" s="38"/>
      <c r="KMY108" s="38"/>
      <c r="KMZ108" s="38"/>
      <c r="KNA108" s="38"/>
      <c r="KNB108" s="38"/>
      <c r="KNC108" s="38"/>
      <c r="KND108" s="38"/>
      <c r="KNE108" s="38"/>
      <c r="KNF108" s="38"/>
      <c r="KNG108" s="38"/>
      <c r="KNH108" s="38"/>
      <c r="KNI108" s="38"/>
      <c r="KNJ108" s="38"/>
      <c r="KNK108" s="38"/>
      <c r="KNL108" s="38"/>
      <c r="KNM108" s="38"/>
      <c r="KNN108" s="38"/>
      <c r="KNO108" s="38"/>
      <c r="KNP108" s="38"/>
      <c r="KNQ108" s="38"/>
      <c r="KNR108" s="38"/>
      <c r="KNS108" s="38"/>
      <c r="KNT108" s="38"/>
      <c r="KNU108" s="38"/>
      <c r="KNV108" s="38"/>
      <c r="KNW108" s="38"/>
      <c r="KNX108" s="38"/>
      <c r="KNY108" s="38"/>
      <c r="KNZ108" s="38"/>
      <c r="KOA108" s="38"/>
      <c r="KOB108" s="38"/>
      <c r="KOC108" s="38"/>
      <c r="KOD108" s="38"/>
      <c r="KOE108" s="38"/>
      <c r="KOF108" s="38"/>
      <c r="KOG108" s="38"/>
      <c r="KOH108" s="38"/>
      <c r="KOI108" s="38"/>
      <c r="KOJ108" s="38"/>
      <c r="KOK108" s="38"/>
      <c r="KOL108" s="38"/>
      <c r="KOM108" s="38"/>
      <c r="KON108" s="38"/>
      <c r="KOO108" s="38"/>
      <c r="KOP108" s="38"/>
      <c r="KOQ108" s="38"/>
      <c r="KOR108" s="38"/>
      <c r="KOS108" s="38"/>
      <c r="KOT108" s="38"/>
      <c r="KOU108" s="38"/>
      <c r="KOV108" s="38"/>
      <c r="KOW108" s="38"/>
      <c r="KOX108" s="38"/>
      <c r="KOY108" s="38"/>
      <c r="KOZ108" s="38"/>
      <c r="KPA108" s="38"/>
      <c r="KPB108" s="38"/>
      <c r="KPC108" s="38"/>
      <c r="KPD108" s="38"/>
      <c r="KPE108" s="38"/>
      <c r="KPF108" s="38"/>
      <c r="KPG108" s="38"/>
      <c r="KPH108" s="38"/>
      <c r="KPI108" s="38"/>
      <c r="KPJ108" s="38"/>
      <c r="KPK108" s="38"/>
      <c r="KPL108" s="38"/>
      <c r="KPM108" s="38"/>
      <c r="KPN108" s="38"/>
      <c r="KPO108" s="38"/>
      <c r="KPP108" s="38"/>
      <c r="KPQ108" s="38"/>
      <c r="KPR108" s="38"/>
      <c r="KPS108" s="38"/>
      <c r="KPT108" s="38"/>
      <c r="KPU108" s="38"/>
      <c r="KPV108" s="38"/>
      <c r="KPW108" s="38"/>
      <c r="KPX108" s="38"/>
      <c r="KPY108" s="38"/>
      <c r="KPZ108" s="38"/>
      <c r="KQA108" s="38"/>
      <c r="KQB108" s="38"/>
      <c r="KQC108" s="38"/>
      <c r="KQD108" s="38"/>
      <c r="KQE108" s="38"/>
      <c r="KQF108" s="38"/>
      <c r="KQG108" s="38"/>
      <c r="KQH108" s="38"/>
      <c r="KQI108" s="38"/>
      <c r="KQJ108" s="38"/>
      <c r="KQK108" s="38"/>
      <c r="KQL108" s="38"/>
      <c r="KQM108" s="38"/>
      <c r="KQN108" s="38"/>
      <c r="KQO108" s="38"/>
      <c r="KQP108" s="38"/>
      <c r="KQQ108" s="38"/>
      <c r="KQR108" s="38"/>
      <c r="KQS108" s="38"/>
      <c r="KQT108" s="38"/>
      <c r="KQU108" s="38"/>
      <c r="KQV108" s="38"/>
      <c r="KQW108" s="38"/>
      <c r="KQX108" s="38"/>
      <c r="KQY108" s="38"/>
      <c r="KQZ108" s="38"/>
      <c r="KRA108" s="38"/>
      <c r="KRB108" s="38"/>
      <c r="KRC108" s="38"/>
      <c r="KRD108" s="38"/>
      <c r="KRE108" s="38"/>
      <c r="KRF108" s="38"/>
      <c r="KRG108" s="38"/>
      <c r="KRH108" s="38"/>
      <c r="KRI108" s="38"/>
      <c r="KRJ108" s="38"/>
      <c r="KRK108" s="38"/>
      <c r="KRL108" s="38"/>
      <c r="KRM108" s="38"/>
      <c r="KRN108" s="38"/>
      <c r="KRO108" s="38"/>
      <c r="KRP108" s="38"/>
      <c r="KRQ108" s="38"/>
      <c r="KRR108" s="38"/>
      <c r="KRS108" s="38"/>
      <c r="KRT108" s="38"/>
      <c r="KRU108" s="38"/>
      <c r="KRV108" s="38"/>
      <c r="KRW108" s="38"/>
      <c r="KRX108" s="38"/>
      <c r="KRY108" s="38"/>
      <c r="KRZ108" s="38"/>
      <c r="KSA108" s="38"/>
      <c r="KSB108" s="38"/>
      <c r="KSC108" s="38"/>
      <c r="KSD108" s="38"/>
      <c r="KSE108" s="38"/>
      <c r="KSF108" s="38"/>
      <c r="KSG108" s="38"/>
      <c r="KSH108" s="38"/>
      <c r="KSI108" s="38"/>
      <c r="KSJ108" s="38"/>
      <c r="KSK108" s="38"/>
      <c r="KSL108" s="38"/>
      <c r="KSM108" s="38"/>
      <c r="KSN108" s="38"/>
      <c r="KSO108" s="38"/>
      <c r="KSP108" s="38"/>
      <c r="KSQ108" s="38"/>
      <c r="KSR108" s="38"/>
      <c r="KSS108" s="38"/>
      <c r="KST108" s="38"/>
      <c r="KSU108" s="38"/>
      <c r="KSV108" s="38"/>
      <c r="KSW108" s="38"/>
      <c r="KSX108" s="38"/>
      <c r="KSY108" s="38"/>
      <c r="KSZ108" s="38"/>
      <c r="KTA108" s="38"/>
      <c r="KTB108" s="38"/>
      <c r="KTC108" s="38"/>
      <c r="KTD108" s="38"/>
      <c r="KTE108" s="38"/>
      <c r="KTF108" s="38"/>
      <c r="KTG108" s="38"/>
      <c r="KTH108" s="38"/>
      <c r="KTI108" s="38"/>
      <c r="KTJ108" s="38"/>
      <c r="KTK108" s="38"/>
      <c r="KTL108" s="38"/>
      <c r="KTM108" s="38"/>
      <c r="KTN108" s="38"/>
      <c r="KTO108" s="38"/>
      <c r="KTP108" s="38"/>
      <c r="KTQ108" s="38"/>
      <c r="KTR108" s="38"/>
      <c r="KTS108" s="38"/>
      <c r="KTT108" s="38"/>
      <c r="KTU108" s="38"/>
      <c r="KTV108" s="38"/>
      <c r="KTW108" s="38"/>
      <c r="KTX108" s="38"/>
      <c r="KTY108" s="38"/>
      <c r="KTZ108" s="38"/>
      <c r="KUA108" s="38"/>
      <c r="KUB108" s="38"/>
      <c r="KUC108" s="38"/>
      <c r="KUD108" s="38"/>
      <c r="KUE108" s="38"/>
      <c r="KUF108" s="38"/>
      <c r="KUG108" s="38"/>
      <c r="KUH108" s="38"/>
      <c r="KUI108" s="38"/>
      <c r="KUJ108" s="38"/>
      <c r="KUK108" s="38"/>
      <c r="KUL108" s="38"/>
      <c r="KUM108" s="38"/>
      <c r="KUN108" s="38"/>
      <c r="KUO108" s="38"/>
      <c r="KUP108" s="38"/>
      <c r="KUQ108" s="38"/>
      <c r="KUR108" s="38"/>
      <c r="KUS108" s="38"/>
      <c r="KUT108" s="38"/>
      <c r="KUU108" s="38"/>
      <c r="KUV108" s="38"/>
      <c r="KUW108" s="38"/>
      <c r="KUX108" s="38"/>
      <c r="KUY108" s="38"/>
      <c r="KUZ108" s="38"/>
      <c r="KVA108" s="38"/>
      <c r="KVB108" s="38"/>
      <c r="KVC108" s="38"/>
      <c r="KVD108" s="38"/>
      <c r="KVE108" s="38"/>
      <c r="KVF108" s="38"/>
      <c r="KVG108" s="38"/>
      <c r="KVH108" s="38"/>
      <c r="KVI108" s="38"/>
      <c r="KVJ108" s="38"/>
      <c r="KVK108" s="38"/>
      <c r="KVL108" s="38"/>
      <c r="KVM108" s="38"/>
      <c r="KVN108" s="38"/>
      <c r="KVO108" s="38"/>
      <c r="KVP108" s="38"/>
      <c r="KVQ108" s="38"/>
      <c r="KVR108" s="38"/>
      <c r="KVS108" s="38"/>
      <c r="KVT108" s="38"/>
      <c r="KVU108" s="38"/>
      <c r="KVV108" s="38"/>
      <c r="KVW108" s="38"/>
      <c r="KVX108" s="38"/>
      <c r="KVY108" s="38"/>
      <c r="KVZ108" s="38"/>
      <c r="KWA108" s="38"/>
      <c r="KWB108" s="38"/>
      <c r="KWC108" s="38"/>
      <c r="KWD108" s="38"/>
      <c r="KWE108" s="38"/>
      <c r="KWF108" s="38"/>
      <c r="KWG108" s="38"/>
      <c r="KWH108" s="38"/>
      <c r="KWI108" s="38"/>
      <c r="KWJ108" s="38"/>
      <c r="KWK108" s="38"/>
      <c r="KWL108" s="38"/>
      <c r="KWM108" s="38"/>
      <c r="KWN108" s="38"/>
      <c r="KWO108" s="38"/>
      <c r="KWP108" s="38"/>
      <c r="KWQ108" s="38"/>
      <c r="KWR108" s="38"/>
      <c r="KWS108" s="38"/>
      <c r="KWT108" s="38"/>
      <c r="KWU108" s="38"/>
      <c r="KWV108" s="38"/>
      <c r="KWW108" s="38"/>
      <c r="KWX108" s="38"/>
      <c r="KWY108" s="38"/>
      <c r="KWZ108" s="38"/>
      <c r="KXA108" s="38"/>
      <c r="KXB108" s="38"/>
      <c r="KXC108" s="38"/>
      <c r="KXD108" s="38"/>
      <c r="KXE108" s="38"/>
      <c r="KXF108" s="38"/>
      <c r="KXG108" s="38"/>
      <c r="KXH108" s="38"/>
      <c r="KXI108" s="38"/>
      <c r="KXJ108" s="38"/>
      <c r="KXK108" s="38"/>
      <c r="KXL108" s="38"/>
      <c r="KXM108" s="38"/>
      <c r="KXN108" s="38"/>
      <c r="KXO108" s="38"/>
      <c r="KXP108" s="38"/>
      <c r="KXQ108" s="38"/>
      <c r="KXR108" s="38"/>
      <c r="KXS108" s="38"/>
      <c r="KXT108" s="38"/>
      <c r="KXU108" s="38"/>
      <c r="KXV108" s="38"/>
      <c r="KXW108" s="38"/>
      <c r="KXX108" s="38"/>
      <c r="KXY108" s="38"/>
      <c r="KXZ108" s="38"/>
      <c r="KYA108" s="38"/>
      <c r="KYB108" s="38"/>
      <c r="KYC108" s="38"/>
      <c r="KYD108" s="38"/>
      <c r="KYE108" s="38"/>
      <c r="KYF108" s="38"/>
      <c r="KYG108" s="38"/>
      <c r="KYH108" s="38"/>
      <c r="KYI108" s="38"/>
      <c r="KYJ108" s="38"/>
      <c r="KYK108" s="38"/>
      <c r="KYL108" s="38"/>
      <c r="KYM108" s="38"/>
      <c r="KYN108" s="38"/>
      <c r="KYO108" s="38"/>
      <c r="KYP108" s="38"/>
      <c r="KYQ108" s="38"/>
      <c r="KYR108" s="38"/>
      <c r="KYS108" s="38"/>
      <c r="KYT108" s="38"/>
      <c r="KYU108" s="38"/>
      <c r="KYV108" s="38"/>
      <c r="KYW108" s="38"/>
      <c r="KYX108" s="38"/>
      <c r="KYY108" s="38"/>
      <c r="KYZ108" s="38"/>
      <c r="KZA108" s="38"/>
      <c r="KZB108" s="38"/>
      <c r="KZC108" s="38"/>
      <c r="KZD108" s="38"/>
      <c r="KZE108" s="38"/>
      <c r="KZF108" s="38"/>
      <c r="KZG108" s="38"/>
      <c r="KZH108" s="38"/>
      <c r="KZI108" s="38"/>
      <c r="KZJ108" s="38"/>
      <c r="KZK108" s="38"/>
      <c r="KZL108" s="38"/>
      <c r="KZM108" s="38"/>
      <c r="KZN108" s="38"/>
      <c r="KZO108" s="38"/>
      <c r="KZP108" s="38"/>
      <c r="KZQ108" s="38"/>
      <c r="KZR108" s="38"/>
      <c r="KZS108" s="38"/>
      <c r="KZT108" s="38"/>
      <c r="KZU108" s="38"/>
      <c r="KZV108" s="38"/>
      <c r="KZW108" s="38"/>
      <c r="KZX108" s="38"/>
      <c r="KZY108" s="38"/>
      <c r="KZZ108" s="38"/>
      <c r="LAA108" s="38"/>
      <c r="LAB108" s="38"/>
      <c r="LAC108" s="38"/>
      <c r="LAD108" s="38"/>
      <c r="LAE108" s="38"/>
      <c r="LAF108" s="38"/>
      <c r="LAG108" s="38"/>
      <c r="LAH108" s="38"/>
      <c r="LAI108" s="38"/>
      <c r="LAJ108" s="38"/>
      <c r="LAK108" s="38"/>
      <c r="LAL108" s="38"/>
      <c r="LAM108" s="38"/>
      <c r="LAN108" s="38"/>
      <c r="LAO108" s="38"/>
      <c r="LAP108" s="38"/>
      <c r="LAQ108" s="38"/>
      <c r="LAR108" s="38"/>
      <c r="LAS108" s="38"/>
      <c r="LAT108" s="38"/>
      <c r="LAU108" s="38"/>
      <c r="LAV108" s="38"/>
      <c r="LAW108" s="38"/>
      <c r="LAX108" s="38"/>
      <c r="LAY108" s="38"/>
      <c r="LAZ108" s="38"/>
      <c r="LBA108" s="38"/>
      <c r="LBB108" s="38"/>
      <c r="LBC108" s="38"/>
      <c r="LBD108" s="38"/>
      <c r="LBE108" s="38"/>
      <c r="LBF108" s="38"/>
      <c r="LBG108" s="38"/>
      <c r="LBH108" s="38"/>
      <c r="LBI108" s="38"/>
      <c r="LBJ108" s="38"/>
      <c r="LBK108" s="38"/>
      <c r="LBL108" s="38"/>
      <c r="LBM108" s="38"/>
      <c r="LBN108" s="38"/>
      <c r="LBO108" s="38"/>
      <c r="LBP108" s="38"/>
      <c r="LBQ108" s="38"/>
      <c r="LBR108" s="38"/>
      <c r="LBS108" s="38"/>
      <c r="LBT108" s="38"/>
      <c r="LBU108" s="38"/>
      <c r="LBV108" s="38"/>
      <c r="LBW108" s="38"/>
      <c r="LBX108" s="38"/>
      <c r="LBY108" s="38"/>
      <c r="LBZ108" s="38"/>
      <c r="LCA108" s="38"/>
      <c r="LCB108" s="38"/>
      <c r="LCC108" s="38"/>
      <c r="LCD108" s="38"/>
      <c r="LCE108" s="38"/>
      <c r="LCF108" s="38"/>
      <c r="LCG108" s="38"/>
      <c r="LCH108" s="38"/>
      <c r="LCI108" s="38"/>
      <c r="LCJ108" s="38"/>
      <c r="LCK108" s="38"/>
      <c r="LCL108" s="38"/>
      <c r="LCM108" s="38"/>
      <c r="LCN108" s="38"/>
      <c r="LCO108" s="38"/>
      <c r="LCP108" s="38"/>
      <c r="LCQ108" s="38"/>
      <c r="LCR108" s="38"/>
      <c r="LCS108" s="38"/>
      <c r="LCT108" s="38"/>
      <c r="LCU108" s="38"/>
      <c r="LCV108" s="38"/>
      <c r="LCW108" s="38"/>
      <c r="LCX108" s="38"/>
      <c r="LCY108" s="38"/>
      <c r="LCZ108" s="38"/>
      <c r="LDA108" s="38"/>
      <c r="LDB108" s="38"/>
      <c r="LDC108" s="38"/>
      <c r="LDD108" s="38"/>
      <c r="LDE108" s="38"/>
      <c r="LDF108" s="38"/>
      <c r="LDG108" s="38"/>
      <c r="LDH108" s="38"/>
      <c r="LDI108" s="38"/>
      <c r="LDJ108" s="38"/>
      <c r="LDK108" s="38"/>
      <c r="LDL108" s="38"/>
      <c r="LDM108" s="38"/>
      <c r="LDN108" s="38"/>
      <c r="LDO108" s="38"/>
      <c r="LDP108" s="38"/>
      <c r="LDQ108" s="38"/>
      <c r="LDR108" s="38"/>
      <c r="LDS108" s="38"/>
      <c r="LDT108" s="38"/>
      <c r="LDU108" s="38"/>
      <c r="LDV108" s="38"/>
      <c r="LDW108" s="38"/>
      <c r="LDX108" s="38"/>
      <c r="LDY108" s="38"/>
      <c r="LDZ108" s="38"/>
      <c r="LEA108" s="38"/>
      <c r="LEB108" s="38"/>
      <c r="LEC108" s="38"/>
      <c r="LED108" s="38"/>
      <c r="LEE108" s="38"/>
      <c r="LEF108" s="38"/>
      <c r="LEG108" s="38"/>
      <c r="LEH108" s="38"/>
      <c r="LEI108" s="38"/>
      <c r="LEJ108" s="38"/>
      <c r="LEK108" s="38"/>
      <c r="LEL108" s="38"/>
      <c r="LEM108" s="38"/>
      <c r="LEN108" s="38"/>
      <c r="LEO108" s="38"/>
      <c r="LEP108" s="38"/>
      <c r="LEQ108" s="38"/>
      <c r="LER108" s="38"/>
      <c r="LES108" s="38"/>
      <c r="LET108" s="38"/>
      <c r="LEU108" s="38"/>
      <c r="LEV108" s="38"/>
      <c r="LEW108" s="38"/>
      <c r="LEX108" s="38"/>
      <c r="LEY108" s="38"/>
      <c r="LEZ108" s="38"/>
      <c r="LFA108" s="38"/>
      <c r="LFB108" s="38"/>
      <c r="LFC108" s="38"/>
      <c r="LFD108" s="38"/>
      <c r="LFE108" s="38"/>
      <c r="LFF108" s="38"/>
      <c r="LFG108" s="38"/>
      <c r="LFH108" s="38"/>
      <c r="LFI108" s="38"/>
      <c r="LFJ108" s="38"/>
      <c r="LFK108" s="38"/>
      <c r="LFL108" s="38"/>
      <c r="LFM108" s="38"/>
      <c r="LFN108" s="38"/>
      <c r="LFO108" s="38"/>
      <c r="LFP108" s="38"/>
      <c r="LFQ108" s="38"/>
      <c r="LFR108" s="38"/>
      <c r="LFS108" s="38"/>
      <c r="LFT108" s="38"/>
      <c r="LFU108" s="38"/>
      <c r="LFV108" s="38"/>
      <c r="LFW108" s="38"/>
      <c r="LFX108" s="38"/>
      <c r="LFY108" s="38"/>
      <c r="LFZ108" s="38"/>
      <c r="LGA108" s="38"/>
      <c r="LGB108" s="38"/>
      <c r="LGC108" s="38"/>
      <c r="LGD108" s="38"/>
      <c r="LGE108" s="38"/>
      <c r="LGF108" s="38"/>
      <c r="LGG108" s="38"/>
      <c r="LGH108" s="38"/>
      <c r="LGI108" s="38"/>
      <c r="LGJ108" s="38"/>
      <c r="LGK108" s="38"/>
      <c r="LGL108" s="38"/>
      <c r="LGM108" s="38"/>
      <c r="LGN108" s="38"/>
      <c r="LGO108" s="38"/>
      <c r="LGP108" s="38"/>
      <c r="LGQ108" s="38"/>
      <c r="LGR108" s="38"/>
      <c r="LGS108" s="38"/>
      <c r="LGT108" s="38"/>
      <c r="LGU108" s="38"/>
      <c r="LGV108" s="38"/>
      <c r="LGW108" s="38"/>
      <c r="LGX108" s="38"/>
      <c r="LGY108" s="38"/>
      <c r="LGZ108" s="38"/>
      <c r="LHA108" s="38"/>
      <c r="LHB108" s="38"/>
      <c r="LHC108" s="38"/>
      <c r="LHD108" s="38"/>
      <c r="LHE108" s="38"/>
      <c r="LHF108" s="38"/>
      <c r="LHG108" s="38"/>
      <c r="LHH108" s="38"/>
      <c r="LHI108" s="38"/>
      <c r="LHJ108" s="38"/>
      <c r="LHK108" s="38"/>
      <c r="LHL108" s="38"/>
      <c r="LHM108" s="38"/>
      <c r="LHN108" s="38"/>
      <c r="LHO108" s="38"/>
      <c r="LHP108" s="38"/>
      <c r="LHQ108" s="38"/>
      <c r="LHR108" s="38"/>
      <c r="LHS108" s="38"/>
      <c r="LHT108" s="38"/>
      <c r="LHU108" s="38"/>
      <c r="LHV108" s="38"/>
      <c r="LHW108" s="38"/>
      <c r="LHX108" s="38"/>
      <c r="LHY108" s="38"/>
      <c r="LHZ108" s="38"/>
      <c r="LIA108" s="38"/>
      <c r="LIB108" s="38"/>
      <c r="LIC108" s="38"/>
      <c r="LID108" s="38"/>
      <c r="LIE108" s="38"/>
      <c r="LIF108" s="38"/>
      <c r="LIG108" s="38"/>
      <c r="LIH108" s="38"/>
      <c r="LII108" s="38"/>
      <c r="LIJ108" s="38"/>
      <c r="LIK108" s="38"/>
      <c r="LIL108" s="38"/>
      <c r="LIM108" s="38"/>
      <c r="LIN108" s="38"/>
      <c r="LIO108" s="38"/>
      <c r="LIP108" s="38"/>
      <c r="LIQ108" s="38"/>
      <c r="LIR108" s="38"/>
      <c r="LIS108" s="38"/>
      <c r="LIT108" s="38"/>
      <c r="LIU108" s="38"/>
      <c r="LIV108" s="38"/>
      <c r="LIW108" s="38"/>
      <c r="LIX108" s="38"/>
      <c r="LIY108" s="38"/>
      <c r="LIZ108" s="38"/>
      <c r="LJA108" s="38"/>
      <c r="LJB108" s="38"/>
      <c r="LJC108" s="38"/>
      <c r="LJD108" s="38"/>
      <c r="LJE108" s="38"/>
      <c r="LJF108" s="38"/>
      <c r="LJG108" s="38"/>
      <c r="LJH108" s="38"/>
      <c r="LJI108" s="38"/>
      <c r="LJJ108" s="38"/>
      <c r="LJK108" s="38"/>
      <c r="LJL108" s="38"/>
      <c r="LJM108" s="38"/>
      <c r="LJN108" s="38"/>
      <c r="LJO108" s="38"/>
      <c r="LJP108" s="38"/>
      <c r="LJQ108" s="38"/>
      <c r="LJR108" s="38"/>
      <c r="LJS108" s="38"/>
      <c r="LJT108" s="38"/>
      <c r="LJU108" s="38"/>
      <c r="LJV108" s="38"/>
      <c r="LJW108" s="38"/>
      <c r="LJX108" s="38"/>
      <c r="LJY108" s="38"/>
      <c r="LJZ108" s="38"/>
      <c r="LKA108" s="38"/>
      <c r="LKB108" s="38"/>
      <c r="LKC108" s="38"/>
      <c r="LKD108" s="38"/>
      <c r="LKE108" s="38"/>
      <c r="LKF108" s="38"/>
      <c r="LKG108" s="38"/>
      <c r="LKH108" s="38"/>
      <c r="LKI108" s="38"/>
      <c r="LKJ108" s="38"/>
      <c r="LKK108" s="38"/>
      <c r="LKL108" s="38"/>
      <c r="LKM108" s="38"/>
      <c r="LKN108" s="38"/>
      <c r="LKO108" s="38"/>
      <c r="LKP108" s="38"/>
      <c r="LKQ108" s="38"/>
      <c r="LKR108" s="38"/>
      <c r="LKS108" s="38"/>
      <c r="LKT108" s="38"/>
      <c r="LKU108" s="38"/>
      <c r="LKV108" s="38"/>
      <c r="LKW108" s="38"/>
      <c r="LKX108" s="38"/>
      <c r="LKY108" s="38"/>
      <c r="LKZ108" s="38"/>
      <c r="LLA108" s="38"/>
      <c r="LLB108" s="38"/>
      <c r="LLC108" s="38"/>
      <c r="LLD108" s="38"/>
      <c r="LLE108" s="38"/>
      <c r="LLF108" s="38"/>
      <c r="LLG108" s="38"/>
      <c r="LLH108" s="38"/>
      <c r="LLI108" s="38"/>
      <c r="LLJ108" s="38"/>
      <c r="LLK108" s="38"/>
      <c r="LLL108" s="38"/>
      <c r="LLM108" s="38"/>
      <c r="LLN108" s="38"/>
      <c r="LLO108" s="38"/>
      <c r="LLP108" s="38"/>
      <c r="LLQ108" s="38"/>
      <c r="LLR108" s="38"/>
      <c r="LLS108" s="38"/>
      <c r="LLT108" s="38"/>
      <c r="LLU108" s="38"/>
      <c r="LLV108" s="38"/>
      <c r="LLW108" s="38"/>
      <c r="LLX108" s="38"/>
      <c r="LLY108" s="38"/>
      <c r="LLZ108" s="38"/>
      <c r="LMA108" s="38"/>
      <c r="LMB108" s="38"/>
      <c r="LMC108" s="38"/>
      <c r="LMD108" s="38"/>
      <c r="LME108" s="38"/>
      <c r="LMF108" s="38"/>
      <c r="LMG108" s="38"/>
      <c r="LMH108" s="38"/>
      <c r="LMI108" s="38"/>
      <c r="LMJ108" s="38"/>
      <c r="LMK108" s="38"/>
      <c r="LML108" s="38"/>
      <c r="LMM108" s="38"/>
      <c r="LMN108" s="38"/>
      <c r="LMO108" s="38"/>
      <c r="LMP108" s="38"/>
      <c r="LMQ108" s="38"/>
      <c r="LMR108" s="38"/>
      <c r="LMS108" s="38"/>
      <c r="LMT108" s="38"/>
      <c r="LMU108" s="38"/>
      <c r="LMV108" s="38"/>
      <c r="LMW108" s="38"/>
      <c r="LMX108" s="38"/>
      <c r="LMY108" s="38"/>
      <c r="LMZ108" s="38"/>
      <c r="LNA108" s="38"/>
      <c r="LNB108" s="38"/>
      <c r="LNC108" s="38"/>
      <c r="LND108" s="38"/>
      <c r="LNE108" s="38"/>
      <c r="LNF108" s="38"/>
      <c r="LNG108" s="38"/>
      <c r="LNH108" s="38"/>
      <c r="LNI108" s="38"/>
      <c r="LNJ108" s="38"/>
      <c r="LNK108" s="38"/>
      <c r="LNL108" s="38"/>
      <c r="LNM108" s="38"/>
      <c r="LNN108" s="38"/>
      <c r="LNO108" s="38"/>
      <c r="LNP108" s="38"/>
      <c r="LNQ108" s="38"/>
      <c r="LNR108" s="38"/>
      <c r="LNS108" s="38"/>
      <c r="LNT108" s="38"/>
      <c r="LNU108" s="38"/>
      <c r="LNV108" s="38"/>
      <c r="LNW108" s="38"/>
      <c r="LNX108" s="38"/>
      <c r="LNY108" s="38"/>
      <c r="LNZ108" s="38"/>
      <c r="LOA108" s="38"/>
      <c r="LOB108" s="38"/>
      <c r="LOC108" s="38"/>
      <c r="LOD108" s="38"/>
      <c r="LOE108" s="38"/>
      <c r="LOF108" s="38"/>
      <c r="LOG108" s="38"/>
      <c r="LOH108" s="38"/>
      <c r="LOI108" s="38"/>
      <c r="LOJ108" s="38"/>
      <c r="LOK108" s="38"/>
      <c r="LOL108" s="38"/>
      <c r="LOM108" s="38"/>
      <c r="LON108" s="38"/>
      <c r="LOO108" s="38"/>
      <c r="LOP108" s="38"/>
      <c r="LOQ108" s="38"/>
      <c r="LOR108" s="38"/>
      <c r="LOS108" s="38"/>
      <c r="LOT108" s="38"/>
      <c r="LOU108" s="38"/>
      <c r="LOV108" s="38"/>
      <c r="LOW108" s="38"/>
      <c r="LOX108" s="38"/>
      <c r="LOY108" s="38"/>
      <c r="LOZ108" s="38"/>
      <c r="LPA108" s="38"/>
      <c r="LPB108" s="38"/>
      <c r="LPC108" s="38"/>
      <c r="LPD108" s="38"/>
      <c r="LPE108" s="38"/>
      <c r="LPF108" s="38"/>
      <c r="LPG108" s="38"/>
      <c r="LPH108" s="38"/>
      <c r="LPI108" s="38"/>
      <c r="LPJ108" s="38"/>
      <c r="LPK108" s="38"/>
      <c r="LPL108" s="38"/>
      <c r="LPM108" s="38"/>
      <c r="LPN108" s="38"/>
      <c r="LPO108" s="38"/>
      <c r="LPP108" s="38"/>
      <c r="LPQ108" s="38"/>
      <c r="LPR108" s="38"/>
      <c r="LPS108" s="38"/>
      <c r="LPT108" s="38"/>
      <c r="LPU108" s="38"/>
      <c r="LPV108" s="38"/>
      <c r="LPW108" s="38"/>
      <c r="LPX108" s="38"/>
      <c r="LPY108" s="38"/>
      <c r="LPZ108" s="38"/>
      <c r="LQA108" s="38"/>
      <c r="LQB108" s="38"/>
      <c r="LQC108" s="38"/>
      <c r="LQD108" s="38"/>
      <c r="LQE108" s="38"/>
      <c r="LQF108" s="38"/>
      <c r="LQG108" s="38"/>
      <c r="LQH108" s="38"/>
      <c r="LQI108" s="38"/>
      <c r="LQJ108" s="38"/>
      <c r="LQK108" s="38"/>
      <c r="LQL108" s="38"/>
      <c r="LQM108" s="38"/>
      <c r="LQN108" s="38"/>
      <c r="LQO108" s="38"/>
      <c r="LQP108" s="38"/>
      <c r="LQQ108" s="38"/>
      <c r="LQR108" s="38"/>
      <c r="LQS108" s="38"/>
      <c r="LQT108" s="38"/>
      <c r="LQU108" s="38"/>
      <c r="LQV108" s="38"/>
      <c r="LQW108" s="38"/>
      <c r="LQX108" s="38"/>
      <c r="LQY108" s="38"/>
      <c r="LQZ108" s="38"/>
      <c r="LRA108" s="38"/>
      <c r="LRB108" s="38"/>
      <c r="LRC108" s="38"/>
      <c r="LRD108" s="38"/>
      <c r="LRE108" s="38"/>
      <c r="LRF108" s="38"/>
      <c r="LRG108" s="38"/>
      <c r="LRH108" s="38"/>
      <c r="LRI108" s="38"/>
      <c r="LRJ108" s="38"/>
      <c r="LRK108" s="38"/>
      <c r="LRL108" s="38"/>
      <c r="LRM108" s="38"/>
      <c r="LRN108" s="38"/>
      <c r="LRO108" s="38"/>
      <c r="LRP108" s="38"/>
      <c r="LRQ108" s="38"/>
      <c r="LRR108" s="38"/>
      <c r="LRS108" s="38"/>
      <c r="LRT108" s="38"/>
      <c r="LRU108" s="38"/>
      <c r="LRV108" s="38"/>
      <c r="LRW108" s="38"/>
      <c r="LRX108" s="38"/>
      <c r="LRY108" s="38"/>
      <c r="LRZ108" s="38"/>
      <c r="LSA108" s="38"/>
      <c r="LSB108" s="38"/>
      <c r="LSC108" s="38"/>
      <c r="LSD108" s="38"/>
      <c r="LSE108" s="38"/>
      <c r="LSF108" s="38"/>
      <c r="LSG108" s="38"/>
      <c r="LSH108" s="38"/>
      <c r="LSI108" s="38"/>
      <c r="LSJ108" s="38"/>
      <c r="LSK108" s="38"/>
      <c r="LSL108" s="38"/>
      <c r="LSM108" s="38"/>
      <c r="LSN108" s="38"/>
      <c r="LSO108" s="38"/>
      <c r="LSP108" s="38"/>
      <c r="LSQ108" s="38"/>
      <c r="LSR108" s="38"/>
      <c r="LSS108" s="38"/>
      <c r="LST108" s="38"/>
      <c r="LSU108" s="38"/>
      <c r="LSV108" s="38"/>
      <c r="LSW108" s="38"/>
      <c r="LSX108" s="38"/>
      <c r="LSY108" s="38"/>
      <c r="LSZ108" s="38"/>
      <c r="LTA108" s="38"/>
      <c r="LTB108" s="38"/>
      <c r="LTC108" s="38"/>
      <c r="LTD108" s="38"/>
      <c r="LTE108" s="38"/>
      <c r="LTF108" s="38"/>
      <c r="LTG108" s="38"/>
      <c r="LTH108" s="38"/>
      <c r="LTI108" s="38"/>
      <c r="LTJ108" s="38"/>
      <c r="LTK108" s="38"/>
      <c r="LTL108" s="38"/>
      <c r="LTM108" s="38"/>
      <c r="LTN108" s="38"/>
      <c r="LTO108" s="38"/>
      <c r="LTP108" s="38"/>
      <c r="LTQ108" s="38"/>
      <c r="LTR108" s="38"/>
      <c r="LTS108" s="38"/>
      <c r="LTT108" s="38"/>
      <c r="LTU108" s="38"/>
      <c r="LTV108" s="38"/>
      <c r="LTW108" s="38"/>
      <c r="LTX108" s="38"/>
      <c r="LTY108" s="38"/>
      <c r="LTZ108" s="38"/>
      <c r="LUA108" s="38"/>
      <c r="LUB108" s="38"/>
      <c r="LUC108" s="38"/>
      <c r="LUD108" s="38"/>
      <c r="LUE108" s="38"/>
      <c r="LUF108" s="38"/>
      <c r="LUG108" s="38"/>
      <c r="LUH108" s="38"/>
      <c r="LUI108" s="38"/>
      <c r="LUJ108" s="38"/>
      <c r="LUK108" s="38"/>
      <c r="LUL108" s="38"/>
      <c r="LUM108" s="38"/>
      <c r="LUN108" s="38"/>
      <c r="LUO108" s="38"/>
      <c r="LUP108" s="38"/>
      <c r="LUQ108" s="38"/>
      <c r="LUR108" s="38"/>
      <c r="LUS108" s="38"/>
      <c r="LUT108" s="38"/>
      <c r="LUU108" s="38"/>
      <c r="LUV108" s="38"/>
      <c r="LUW108" s="38"/>
      <c r="LUX108" s="38"/>
      <c r="LUY108" s="38"/>
      <c r="LUZ108" s="38"/>
      <c r="LVA108" s="38"/>
      <c r="LVB108" s="38"/>
      <c r="LVC108" s="38"/>
      <c r="LVD108" s="38"/>
      <c r="LVE108" s="38"/>
      <c r="LVF108" s="38"/>
      <c r="LVG108" s="38"/>
      <c r="LVH108" s="38"/>
      <c r="LVI108" s="38"/>
      <c r="LVJ108" s="38"/>
      <c r="LVK108" s="38"/>
      <c r="LVL108" s="38"/>
      <c r="LVM108" s="38"/>
      <c r="LVN108" s="38"/>
      <c r="LVO108" s="38"/>
      <c r="LVP108" s="38"/>
      <c r="LVQ108" s="38"/>
      <c r="LVR108" s="38"/>
      <c r="LVS108" s="38"/>
      <c r="LVT108" s="38"/>
      <c r="LVU108" s="38"/>
      <c r="LVV108" s="38"/>
      <c r="LVW108" s="38"/>
      <c r="LVX108" s="38"/>
      <c r="LVY108" s="38"/>
      <c r="LVZ108" s="38"/>
      <c r="LWA108" s="38"/>
      <c r="LWB108" s="38"/>
      <c r="LWC108" s="38"/>
      <c r="LWD108" s="38"/>
      <c r="LWE108" s="38"/>
      <c r="LWF108" s="38"/>
      <c r="LWG108" s="38"/>
      <c r="LWH108" s="38"/>
      <c r="LWI108" s="38"/>
      <c r="LWJ108" s="38"/>
      <c r="LWK108" s="38"/>
      <c r="LWL108" s="38"/>
      <c r="LWM108" s="38"/>
      <c r="LWN108" s="38"/>
      <c r="LWO108" s="38"/>
      <c r="LWP108" s="38"/>
      <c r="LWQ108" s="38"/>
      <c r="LWR108" s="38"/>
      <c r="LWS108" s="38"/>
      <c r="LWT108" s="38"/>
      <c r="LWU108" s="38"/>
      <c r="LWV108" s="38"/>
      <c r="LWW108" s="38"/>
      <c r="LWX108" s="38"/>
      <c r="LWY108" s="38"/>
      <c r="LWZ108" s="38"/>
      <c r="LXA108" s="38"/>
      <c r="LXB108" s="38"/>
      <c r="LXC108" s="38"/>
      <c r="LXD108" s="38"/>
      <c r="LXE108" s="38"/>
      <c r="LXF108" s="38"/>
      <c r="LXG108" s="38"/>
      <c r="LXH108" s="38"/>
      <c r="LXI108" s="38"/>
      <c r="LXJ108" s="38"/>
      <c r="LXK108" s="38"/>
      <c r="LXL108" s="38"/>
      <c r="LXM108" s="38"/>
      <c r="LXN108" s="38"/>
      <c r="LXO108" s="38"/>
      <c r="LXP108" s="38"/>
      <c r="LXQ108" s="38"/>
      <c r="LXR108" s="38"/>
      <c r="LXS108" s="38"/>
      <c r="LXT108" s="38"/>
      <c r="LXU108" s="38"/>
      <c r="LXV108" s="38"/>
      <c r="LXW108" s="38"/>
      <c r="LXX108" s="38"/>
      <c r="LXY108" s="38"/>
      <c r="LXZ108" s="38"/>
      <c r="LYA108" s="38"/>
      <c r="LYB108" s="38"/>
      <c r="LYC108" s="38"/>
      <c r="LYD108" s="38"/>
      <c r="LYE108" s="38"/>
      <c r="LYF108" s="38"/>
      <c r="LYG108" s="38"/>
      <c r="LYH108" s="38"/>
      <c r="LYI108" s="38"/>
      <c r="LYJ108" s="38"/>
      <c r="LYK108" s="38"/>
      <c r="LYL108" s="38"/>
      <c r="LYM108" s="38"/>
      <c r="LYN108" s="38"/>
      <c r="LYO108" s="38"/>
      <c r="LYP108" s="38"/>
      <c r="LYQ108" s="38"/>
      <c r="LYR108" s="38"/>
      <c r="LYS108" s="38"/>
      <c r="LYT108" s="38"/>
      <c r="LYU108" s="38"/>
      <c r="LYV108" s="38"/>
      <c r="LYW108" s="38"/>
      <c r="LYX108" s="38"/>
      <c r="LYY108" s="38"/>
      <c r="LYZ108" s="38"/>
      <c r="LZA108" s="38"/>
      <c r="LZB108" s="38"/>
      <c r="LZC108" s="38"/>
      <c r="LZD108" s="38"/>
      <c r="LZE108" s="38"/>
      <c r="LZF108" s="38"/>
      <c r="LZG108" s="38"/>
      <c r="LZH108" s="38"/>
      <c r="LZI108" s="38"/>
      <c r="LZJ108" s="38"/>
      <c r="LZK108" s="38"/>
      <c r="LZL108" s="38"/>
      <c r="LZM108" s="38"/>
      <c r="LZN108" s="38"/>
      <c r="LZO108" s="38"/>
      <c r="LZP108" s="38"/>
      <c r="LZQ108" s="38"/>
      <c r="LZR108" s="38"/>
      <c r="LZS108" s="38"/>
      <c r="LZT108" s="38"/>
      <c r="LZU108" s="38"/>
      <c r="LZV108" s="38"/>
      <c r="LZW108" s="38"/>
      <c r="LZX108" s="38"/>
      <c r="LZY108" s="38"/>
      <c r="LZZ108" s="38"/>
      <c r="MAA108" s="38"/>
      <c r="MAB108" s="38"/>
      <c r="MAC108" s="38"/>
      <c r="MAD108" s="38"/>
      <c r="MAE108" s="38"/>
      <c r="MAF108" s="38"/>
      <c r="MAG108" s="38"/>
      <c r="MAH108" s="38"/>
      <c r="MAI108" s="38"/>
      <c r="MAJ108" s="38"/>
      <c r="MAK108" s="38"/>
      <c r="MAL108" s="38"/>
      <c r="MAM108" s="38"/>
      <c r="MAN108" s="38"/>
      <c r="MAO108" s="38"/>
      <c r="MAP108" s="38"/>
      <c r="MAQ108" s="38"/>
      <c r="MAR108" s="38"/>
      <c r="MAS108" s="38"/>
      <c r="MAT108" s="38"/>
      <c r="MAU108" s="38"/>
      <c r="MAV108" s="38"/>
      <c r="MAW108" s="38"/>
      <c r="MAX108" s="38"/>
      <c r="MAY108" s="38"/>
      <c r="MAZ108" s="38"/>
      <c r="MBA108" s="38"/>
      <c r="MBB108" s="38"/>
      <c r="MBC108" s="38"/>
      <c r="MBD108" s="38"/>
      <c r="MBE108" s="38"/>
      <c r="MBF108" s="38"/>
      <c r="MBG108" s="38"/>
      <c r="MBH108" s="38"/>
      <c r="MBI108" s="38"/>
      <c r="MBJ108" s="38"/>
      <c r="MBK108" s="38"/>
      <c r="MBL108" s="38"/>
      <c r="MBM108" s="38"/>
      <c r="MBN108" s="38"/>
      <c r="MBO108" s="38"/>
      <c r="MBP108" s="38"/>
      <c r="MBQ108" s="38"/>
      <c r="MBR108" s="38"/>
      <c r="MBS108" s="38"/>
      <c r="MBT108" s="38"/>
      <c r="MBU108" s="38"/>
      <c r="MBV108" s="38"/>
      <c r="MBW108" s="38"/>
      <c r="MBX108" s="38"/>
      <c r="MBY108" s="38"/>
      <c r="MBZ108" s="38"/>
      <c r="MCA108" s="38"/>
      <c r="MCB108" s="38"/>
      <c r="MCC108" s="38"/>
      <c r="MCD108" s="38"/>
      <c r="MCE108" s="38"/>
      <c r="MCF108" s="38"/>
      <c r="MCG108" s="38"/>
      <c r="MCH108" s="38"/>
      <c r="MCI108" s="38"/>
      <c r="MCJ108" s="38"/>
      <c r="MCK108" s="38"/>
      <c r="MCL108" s="38"/>
      <c r="MCM108" s="38"/>
      <c r="MCN108" s="38"/>
      <c r="MCO108" s="38"/>
      <c r="MCP108" s="38"/>
      <c r="MCQ108" s="38"/>
      <c r="MCR108" s="38"/>
      <c r="MCS108" s="38"/>
      <c r="MCT108" s="38"/>
      <c r="MCU108" s="38"/>
      <c r="MCV108" s="38"/>
      <c r="MCW108" s="38"/>
      <c r="MCX108" s="38"/>
      <c r="MCY108" s="38"/>
      <c r="MCZ108" s="38"/>
      <c r="MDA108" s="38"/>
      <c r="MDB108" s="38"/>
      <c r="MDC108" s="38"/>
      <c r="MDD108" s="38"/>
      <c r="MDE108" s="38"/>
      <c r="MDF108" s="38"/>
      <c r="MDG108" s="38"/>
      <c r="MDH108" s="38"/>
      <c r="MDI108" s="38"/>
      <c r="MDJ108" s="38"/>
      <c r="MDK108" s="38"/>
      <c r="MDL108" s="38"/>
      <c r="MDM108" s="38"/>
      <c r="MDN108" s="38"/>
      <c r="MDO108" s="38"/>
      <c r="MDP108" s="38"/>
      <c r="MDQ108" s="38"/>
      <c r="MDR108" s="38"/>
      <c r="MDS108" s="38"/>
      <c r="MDT108" s="38"/>
      <c r="MDU108" s="38"/>
      <c r="MDV108" s="38"/>
      <c r="MDW108" s="38"/>
      <c r="MDX108" s="38"/>
      <c r="MDY108" s="38"/>
      <c r="MDZ108" s="38"/>
      <c r="MEA108" s="38"/>
      <c r="MEB108" s="38"/>
      <c r="MEC108" s="38"/>
      <c r="MED108" s="38"/>
      <c r="MEE108" s="38"/>
      <c r="MEF108" s="38"/>
      <c r="MEG108" s="38"/>
      <c r="MEH108" s="38"/>
      <c r="MEI108" s="38"/>
      <c r="MEJ108" s="38"/>
      <c r="MEK108" s="38"/>
      <c r="MEL108" s="38"/>
      <c r="MEM108" s="38"/>
      <c r="MEN108" s="38"/>
      <c r="MEO108" s="38"/>
      <c r="MEP108" s="38"/>
      <c r="MEQ108" s="38"/>
      <c r="MER108" s="38"/>
      <c r="MES108" s="38"/>
      <c r="MET108" s="38"/>
      <c r="MEU108" s="38"/>
      <c r="MEV108" s="38"/>
      <c r="MEW108" s="38"/>
      <c r="MEX108" s="38"/>
      <c r="MEY108" s="38"/>
      <c r="MEZ108" s="38"/>
      <c r="MFA108" s="38"/>
      <c r="MFB108" s="38"/>
      <c r="MFC108" s="38"/>
      <c r="MFD108" s="38"/>
      <c r="MFE108" s="38"/>
      <c r="MFF108" s="38"/>
      <c r="MFG108" s="38"/>
      <c r="MFH108" s="38"/>
      <c r="MFI108" s="38"/>
      <c r="MFJ108" s="38"/>
      <c r="MFK108" s="38"/>
      <c r="MFL108" s="38"/>
      <c r="MFM108" s="38"/>
      <c r="MFN108" s="38"/>
      <c r="MFO108" s="38"/>
      <c r="MFP108" s="38"/>
      <c r="MFQ108" s="38"/>
      <c r="MFR108" s="38"/>
      <c r="MFS108" s="38"/>
      <c r="MFT108" s="38"/>
      <c r="MFU108" s="38"/>
      <c r="MFV108" s="38"/>
      <c r="MFW108" s="38"/>
      <c r="MFX108" s="38"/>
      <c r="MFY108" s="38"/>
      <c r="MFZ108" s="38"/>
      <c r="MGA108" s="38"/>
      <c r="MGB108" s="38"/>
      <c r="MGC108" s="38"/>
      <c r="MGD108" s="38"/>
      <c r="MGE108" s="38"/>
      <c r="MGF108" s="38"/>
      <c r="MGG108" s="38"/>
      <c r="MGH108" s="38"/>
      <c r="MGI108" s="38"/>
      <c r="MGJ108" s="38"/>
      <c r="MGK108" s="38"/>
      <c r="MGL108" s="38"/>
      <c r="MGM108" s="38"/>
      <c r="MGN108" s="38"/>
      <c r="MGO108" s="38"/>
      <c r="MGP108" s="38"/>
      <c r="MGQ108" s="38"/>
      <c r="MGR108" s="38"/>
      <c r="MGS108" s="38"/>
      <c r="MGT108" s="38"/>
      <c r="MGU108" s="38"/>
      <c r="MGV108" s="38"/>
      <c r="MGW108" s="38"/>
      <c r="MGX108" s="38"/>
      <c r="MGY108" s="38"/>
      <c r="MGZ108" s="38"/>
      <c r="MHA108" s="38"/>
      <c r="MHB108" s="38"/>
      <c r="MHC108" s="38"/>
      <c r="MHD108" s="38"/>
      <c r="MHE108" s="38"/>
      <c r="MHF108" s="38"/>
      <c r="MHG108" s="38"/>
      <c r="MHH108" s="38"/>
      <c r="MHI108" s="38"/>
      <c r="MHJ108" s="38"/>
      <c r="MHK108" s="38"/>
      <c r="MHL108" s="38"/>
      <c r="MHM108" s="38"/>
      <c r="MHN108" s="38"/>
      <c r="MHO108" s="38"/>
      <c r="MHP108" s="38"/>
      <c r="MHQ108" s="38"/>
      <c r="MHR108" s="38"/>
      <c r="MHS108" s="38"/>
      <c r="MHT108" s="38"/>
      <c r="MHU108" s="38"/>
      <c r="MHV108" s="38"/>
      <c r="MHW108" s="38"/>
      <c r="MHX108" s="38"/>
      <c r="MHY108" s="38"/>
      <c r="MHZ108" s="38"/>
      <c r="MIA108" s="38"/>
      <c r="MIB108" s="38"/>
      <c r="MIC108" s="38"/>
      <c r="MID108" s="38"/>
      <c r="MIE108" s="38"/>
      <c r="MIF108" s="38"/>
      <c r="MIG108" s="38"/>
      <c r="MIH108" s="38"/>
      <c r="MII108" s="38"/>
      <c r="MIJ108" s="38"/>
      <c r="MIK108" s="38"/>
      <c r="MIL108" s="38"/>
      <c r="MIM108" s="38"/>
      <c r="MIN108" s="38"/>
      <c r="MIO108" s="38"/>
      <c r="MIP108" s="38"/>
      <c r="MIQ108" s="38"/>
      <c r="MIR108" s="38"/>
      <c r="MIS108" s="38"/>
      <c r="MIT108" s="38"/>
      <c r="MIU108" s="38"/>
      <c r="MIV108" s="38"/>
      <c r="MIW108" s="38"/>
      <c r="MIX108" s="38"/>
      <c r="MIY108" s="38"/>
      <c r="MIZ108" s="38"/>
      <c r="MJA108" s="38"/>
      <c r="MJB108" s="38"/>
      <c r="MJC108" s="38"/>
      <c r="MJD108" s="38"/>
      <c r="MJE108" s="38"/>
      <c r="MJF108" s="38"/>
      <c r="MJG108" s="38"/>
      <c r="MJH108" s="38"/>
      <c r="MJI108" s="38"/>
      <c r="MJJ108" s="38"/>
      <c r="MJK108" s="38"/>
      <c r="MJL108" s="38"/>
      <c r="MJM108" s="38"/>
      <c r="MJN108" s="38"/>
      <c r="MJO108" s="38"/>
      <c r="MJP108" s="38"/>
      <c r="MJQ108" s="38"/>
      <c r="MJR108" s="38"/>
      <c r="MJS108" s="38"/>
      <c r="MJT108" s="38"/>
      <c r="MJU108" s="38"/>
      <c r="MJV108" s="38"/>
      <c r="MJW108" s="38"/>
      <c r="MJX108" s="38"/>
      <c r="MJY108" s="38"/>
      <c r="MJZ108" s="38"/>
      <c r="MKA108" s="38"/>
      <c r="MKB108" s="38"/>
      <c r="MKC108" s="38"/>
      <c r="MKD108" s="38"/>
      <c r="MKE108" s="38"/>
      <c r="MKF108" s="38"/>
      <c r="MKG108" s="38"/>
      <c r="MKH108" s="38"/>
      <c r="MKI108" s="38"/>
      <c r="MKJ108" s="38"/>
      <c r="MKK108" s="38"/>
      <c r="MKL108" s="38"/>
      <c r="MKM108" s="38"/>
      <c r="MKN108" s="38"/>
      <c r="MKO108" s="38"/>
      <c r="MKP108" s="38"/>
      <c r="MKQ108" s="38"/>
      <c r="MKR108" s="38"/>
      <c r="MKS108" s="38"/>
      <c r="MKT108" s="38"/>
      <c r="MKU108" s="38"/>
      <c r="MKV108" s="38"/>
      <c r="MKW108" s="38"/>
      <c r="MKX108" s="38"/>
      <c r="MKY108" s="38"/>
      <c r="MKZ108" s="38"/>
      <c r="MLA108" s="38"/>
      <c r="MLB108" s="38"/>
      <c r="MLC108" s="38"/>
      <c r="MLD108" s="38"/>
      <c r="MLE108" s="38"/>
      <c r="MLF108" s="38"/>
      <c r="MLG108" s="38"/>
      <c r="MLH108" s="38"/>
      <c r="MLI108" s="38"/>
      <c r="MLJ108" s="38"/>
      <c r="MLK108" s="38"/>
      <c r="MLL108" s="38"/>
      <c r="MLM108" s="38"/>
      <c r="MLN108" s="38"/>
      <c r="MLO108" s="38"/>
      <c r="MLP108" s="38"/>
      <c r="MLQ108" s="38"/>
      <c r="MLR108" s="38"/>
      <c r="MLS108" s="38"/>
      <c r="MLT108" s="38"/>
      <c r="MLU108" s="38"/>
      <c r="MLV108" s="38"/>
      <c r="MLW108" s="38"/>
      <c r="MLX108" s="38"/>
      <c r="MLY108" s="38"/>
      <c r="MLZ108" s="38"/>
      <c r="MMA108" s="38"/>
      <c r="MMB108" s="38"/>
      <c r="MMC108" s="38"/>
      <c r="MMD108" s="38"/>
      <c r="MME108" s="38"/>
      <c r="MMF108" s="38"/>
      <c r="MMG108" s="38"/>
      <c r="MMH108" s="38"/>
      <c r="MMI108" s="38"/>
      <c r="MMJ108" s="38"/>
      <c r="MMK108" s="38"/>
      <c r="MML108" s="38"/>
      <c r="MMM108" s="38"/>
      <c r="MMN108" s="38"/>
      <c r="MMO108" s="38"/>
      <c r="MMP108" s="38"/>
      <c r="MMQ108" s="38"/>
      <c r="MMR108" s="38"/>
      <c r="MMS108" s="38"/>
      <c r="MMT108" s="38"/>
      <c r="MMU108" s="38"/>
      <c r="MMV108" s="38"/>
      <c r="MMW108" s="38"/>
      <c r="MMX108" s="38"/>
      <c r="MMY108" s="38"/>
      <c r="MMZ108" s="38"/>
      <c r="MNA108" s="38"/>
      <c r="MNB108" s="38"/>
      <c r="MNC108" s="38"/>
      <c r="MND108" s="38"/>
      <c r="MNE108" s="38"/>
      <c r="MNF108" s="38"/>
      <c r="MNG108" s="38"/>
      <c r="MNH108" s="38"/>
      <c r="MNI108" s="38"/>
      <c r="MNJ108" s="38"/>
      <c r="MNK108" s="38"/>
      <c r="MNL108" s="38"/>
      <c r="MNM108" s="38"/>
      <c r="MNN108" s="38"/>
      <c r="MNO108" s="38"/>
      <c r="MNP108" s="38"/>
      <c r="MNQ108" s="38"/>
      <c r="MNR108" s="38"/>
      <c r="MNS108" s="38"/>
      <c r="MNT108" s="38"/>
      <c r="MNU108" s="38"/>
      <c r="MNV108" s="38"/>
      <c r="MNW108" s="38"/>
      <c r="MNX108" s="38"/>
      <c r="MNY108" s="38"/>
      <c r="MNZ108" s="38"/>
      <c r="MOA108" s="38"/>
      <c r="MOB108" s="38"/>
      <c r="MOC108" s="38"/>
      <c r="MOD108" s="38"/>
      <c r="MOE108" s="38"/>
      <c r="MOF108" s="38"/>
      <c r="MOG108" s="38"/>
      <c r="MOH108" s="38"/>
      <c r="MOI108" s="38"/>
      <c r="MOJ108" s="38"/>
      <c r="MOK108" s="38"/>
      <c r="MOL108" s="38"/>
      <c r="MOM108" s="38"/>
      <c r="MON108" s="38"/>
      <c r="MOO108" s="38"/>
      <c r="MOP108" s="38"/>
      <c r="MOQ108" s="38"/>
      <c r="MOR108" s="38"/>
      <c r="MOS108" s="38"/>
      <c r="MOT108" s="38"/>
      <c r="MOU108" s="38"/>
      <c r="MOV108" s="38"/>
      <c r="MOW108" s="38"/>
      <c r="MOX108" s="38"/>
      <c r="MOY108" s="38"/>
      <c r="MOZ108" s="38"/>
      <c r="MPA108" s="38"/>
      <c r="MPB108" s="38"/>
      <c r="MPC108" s="38"/>
      <c r="MPD108" s="38"/>
      <c r="MPE108" s="38"/>
      <c r="MPF108" s="38"/>
      <c r="MPG108" s="38"/>
      <c r="MPH108" s="38"/>
      <c r="MPI108" s="38"/>
      <c r="MPJ108" s="38"/>
      <c r="MPK108" s="38"/>
      <c r="MPL108" s="38"/>
      <c r="MPM108" s="38"/>
      <c r="MPN108" s="38"/>
      <c r="MPO108" s="38"/>
      <c r="MPP108" s="38"/>
      <c r="MPQ108" s="38"/>
      <c r="MPR108" s="38"/>
      <c r="MPS108" s="38"/>
      <c r="MPT108" s="38"/>
      <c r="MPU108" s="38"/>
      <c r="MPV108" s="38"/>
      <c r="MPW108" s="38"/>
      <c r="MPX108" s="38"/>
      <c r="MPY108" s="38"/>
      <c r="MPZ108" s="38"/>
      <c r="MQA108" s="38"/>
      <c r="MQB108" s="38"/>
      <c r="MQC108" s="38"/>
      <c r="MQD108" s="38"/>
      <c r="MQE108" s="38"/>
      <c r="MQF108" s="38"/>
      <c r="MQG108" s="38"/>
      <c r="MQH108" s="38"/>
      <c r="MQI108" s="38"/>
      <c r="MQJ108" s="38"/>
      <c r="MQK108" s="38"/>
      <c r="MQL108" s="38"/>
      <c r="MQM108" s="38"/>
      <c r="MQN108" s="38"/>
      <c r="MQO108" s="38"/>
      <c r="MQP108" s="38"/>
      <c r="MQQ108" s="38"/>
      <c r="MQR108" s="38"/>
      <c r="MQS108" s="38"/>
      <c r="MQT108" s="38"/>
      <c r="MQU108" s="38"/>
      <c r="MQV108" s="38"/>
      <c r="MQW108" s="38"/>
      <c r="MQX108" s="38"/>
      <c r="MQY108" s="38"/>
      <c r="MQZ108" s="38"/>
      <c r="MRA108" s="38"/>
      <c r="MRB108" s="38"/>
      <c r="MRC108" s="38"/>
      <c r="MRD108" s="38"/>
      <c r="MRE108" s="38"/>
      <c r="MRF108" s="38"/>
      <c r="MRG108" s="38"/>
      <c r="MRH108" s="38"/>
      <c r="MRI108" s="38"/>
      <c r="MRJ108" s="38"/>
      <c r="MRK108" s="38"/>
      <c r="MRL108" s="38"/>
      <c r="MRM108" s="38"/>
      <c r="MRN108" s="38"/>
      <c r="MRO108" s="38"/>
      <c r="MRP108" s="38"/>
      <c r="MRQ108" s="38"/>
      <c r="MRR108" s="38"/>
      <c r="MRS108" s="38"/>
      <c r="MRT108" s="38"/>
      <c r="MRU108" s="38"/>
      <c r="MRV108" s="38"/>
      <c r="MRW108" s="38"/>
      <c r="MRX108" s="38"/>
      <c r="MRY108" s="38"/>
      <c r="MRZ108" s="38"/>
      <c r="MSA108" s="38"/>
      <c r="MSB108" s="38"/>
      <c r="MSC108" s="38"/>
      <c r="MSD108" s="38"/>
      <c r="MSE108" s="38"/>
      <c r="MSF108" s="38"/>
      <c r="MSG108" s="38"/>
      <c r="MSH108" s="38"/>
      <c r="MSI108" s="38"/>
      <c r="MSJ108" s="38"/>
      <c r="MSK108" s="38"/>
      <c r="MSL108" s="38"/>
      <c r="MSM108" s="38"/>
      <c r="MSN108" s="38"/>
      <c r="MSO108" s="38"/>
      <c r="MSP108" s="38"/>
      <c r="MSQ108" s="38"/>
      <c r="MSR108" s="38"/>
      <c r="MSS108" s="38"/>
      <c r="MST108" s="38"/>
      <c r="MSU108" s="38"/>
      <c r="MSV108" s="38"/>
      <c r="MSW108" s="38"/>
      <c r="MSX108" s="38"/>
      <c r="MSY108" s="38"/>
      <c r="MSZ108" s="38"/>
      <c r="MTA108" s="38"/>
      <c r="MTB108" s="38"/>
      <c r="MTC108" s="38"/>
      <c r="MTD108" s="38"/>
      <c r="MTE108" s="38"/>
      <c r="MTF108" s="38"/>
      <c r="MTG108" s="38"/>
      <c r="MTH108" s="38"/>
      <c r="MTI108" s="38"/>
      <c r="MTJ108" s="38"/>
      <c r="MTK108" s="38"/>
      <c r="MTL108" s="38"/>
      <c r="MTM108" s="38"/>
      <c r="MTN108" s="38"/>
      <c r="MTO108" s="38"/>
      <c r="MTP108" s="38"/>
      <c r="MTQ108" s="38"/>
      <c r="MTR108" s="38"/>
      <c r="MTS108" s="38"/>
      <c r="MTT108" s="38"/>
      <c r="MTU108" s="38"/>
      <c r="MTV108" s="38"/>
      <c r="MTW108" s="38"/>
      <c r="MTX108" s="38"/>
      <c r="MTY108" s="38"/>
      <c r="MTZ108" s="38"/>
      <c r="MUA108" s="38"/>
      <c r="MUB108" s="38"/>
      <c r="MUC108" s="38"/>
      <c r="MUD108" s="38"/>
      <c r="MUE108" s="38"/>
      <c r="MUF108" s="38"/>
      <c r="MUG108" s="38"/>
      <c r="MUH108" s="38"/>
      <c r="MUI108" s="38"/>
      <c r="MUJ108" s="38"/>
      <c r="MUK108" s="38"/>
      <c r="MUL108" s="38"/>
      <c r="MUM108" s="38"/>
      <c r="MUN108" s="38"/>
      <c r="MUO108" s="38"/>
      <c r="MUP108" s="38"/>
      <c r="MUQ108" s="38"/>
      <c r="MUR108" s="38"/>
      <c r="MUS108" s="38"/>
      <c r="MUT108" s="38"/>
      <c r="MUU108" s="38"/>
      <c r="MUV108" s="38"/>
      <c r="MUW108" s="38"/>
      <c r="MUX108" s="38"/>
      <c r="MUY108" s="38"/>
      <c r="MUZ108" s="38"/>
      <c r="MVA108" s="38"/>
      <c r="MVB108" s="38"/>
      <c r="MVC108" s="38"/>
      <c r="MVD108" s="38"/>
      <c r="MVE108" s="38"/>
      <c r="MVF108" s="38"/>
      <c r="MVG108" s="38"/>
      <c r="MVH108" s="38"/>
      <c r="MVI108" s="38"/>
      <c r="MVJ108" s="38"/>
      <c r="MVK108" s="38"/>
      <c r="MVL108" s="38"/>
      <c r="MVM108" s="38"/>
      <c r="MVN108" s="38"/>
      <c r="MVO108" s="38"/>
      <c r="MVP108" s="38"/>
      <c r="MVQ108" s="38"/>
      <c r="MVR108" s="38"/>
      <c r="MVS108" s="38"/>
      <c r="MVT108" s="38"/>
      <c r="MVU108" s="38"/>
      <c r="MVV108" s="38"/>
      <c r="MVW108" s="38"/>
      <c r="MVX108" s="38"/>
      <c r="MVY108" s="38"/>
      <c r="MVZ108" s="38"/>
      <c r="MWA108" s="38"/>
      <c r="MWB108" s="38"/>
      <c r="MWC108" s="38"/>
      <c r="MWD108" s="38"/>
      <c r="MWE108" s="38"/>
      <c r="MWF108" s="38"/>
      <c r="MWG108" s="38"/>
      <c r="MWH108" s="38"/>
      <c r="MWI108" s="38"/>
      <c r="MWJ108" s="38"/>
      <c r="MWK108" s="38"/>
      <c r="MWL108" s="38"/>
      <c r="MWM108" s="38"/>
      <c r="MWN108" s="38"/>
      <c r="MWO108" s="38"/>
      <c r="MWP108" s="38"/>
      <c r="MWQ108" s="38"/>
      <c r="MWR108" s="38"/>
      <c r="MWS108" s="38"/>
      <c r="MWT108" s="38"/>
      <c r="MWU108" s="38"/>
      <c r="MWV108" s="38"/>
      <c r="MWW108" s="38"/>
      <c r="MWX108" s="38"/>
      <c r="MWY108" s="38"/>
      <c r="MWZ108" s="38"/>
      <c r="MXA108" s="38"/>
      <c r="MXB108" s="38"/>
      <c r="MXC108" s="38"/>
      <c r="MXD108" s="38"/>
      <c r="MXE108" s="38"/>
      <c r="MXF108" s="38"/>
      <c r="MXG108" s="38"/>
      <c r="MXH108" s="38"/>
      <c r="MXI108" s="38"/>
      <c r="MXJ108" s="38"/>
      <c r="MXK108" s="38"/>
      <c r="MXL108" s="38"/>
      <c r="MXM108" s="38"/>
      <c r="MXN108" s="38"/>
      <c r="MXO108" s="38"/>
      <c r="MXP108" s="38"/>
      <c r="MXQ108" s="38"/>
      <c r="MXR108" s="38"/>
      <c r="MXS108" s="38"/>
      <c r="MXT108" s="38"/>
      <c r="MXU108" s="38"/>
      <c r="MXV108" s="38"/>
      <c r="MXW108" s="38"/>
      <c r="MXX108" s="38"/>
      <c r="MXY108" s="38"/>
      <c r="MXZ108" s="38"/>
      <c r="MYA108" s="38"/>
      <c r="MYB108" s="38"/>
      <c r="MYC108" s="38"/>
      <c r="MYD108" s="38"/>
      <c r="MYE108" s="38"/>
      <c r="MYF108" s="38"/>
      <c r="MYG108" s="38"/>
      <c r="MYH108" s="38"/>
      <c r="MYI108" s="38"/>
      <c r="MYJ108" s="38"/>
      <c r="MYK108" s="38"/>
      <c r="MYL108" s="38"/>
      <c r="MYM108" s="38"/>
      <c r="MYN108" s="38"/>
      <c r="MYO108" s="38"/>
      <c r="MYP108" s="38"/>
      <c r="MYQ108" s="38"/>
      <c r="MYR108" s="38"/>
      <c r="MYS108" s="38"/>
      <c r="MYT108" s="38"/>
      <c r="MYU108" s="38"/>
      <c r="MYV108" s="38"/>
      <c r="MYW108" s="38"/>
      <c r="MYX108" s="38"/>
      <c r="MYY108" s="38"/>
      <c r="MYZ108" s="38"/>
      <c r="MZA108" s="38"/>
      <c r="MZB108" s="38"/>
      <c r="MZC108" s="38"/>
      <c r="MZD108" s="38"/>
      <c r="MZE108" s="38"/>
      <c r="MZF108" s="38"/>
      <c r="MZG108" s="38"/>
      <c r="MZH108" s="38"/>
      <c r="MZI108" s="38"/>
      <c r="MZJ108" s="38"/>
      <c r="MZK108" s="38"/>
      <c r="MZL108" s="38"/>
      <c r="MZM108" s="38"/>
      <c r="MZN108" s="38"/>
      <c r="MZO108" s="38"/>
      <c r="MZP108" s="38"/>
      <c r="MZQ108" s="38"/>
      <c r="MZR108" s="38"/>
      <c r="MZS108" s="38"/>
      <c r="MZT108" s="38"/>
      <c r="MZU108" s="38"/>
      <c r="MZV108" s="38"/>
      <c r="MZW108" s="38"/>
      <c r="MZX108" s="38"/>
      <c r="MZY108" s="38"/>
      <c r="MZZ108" s="38"/>
      <c r="NAA108" s="38"/>
      <c r="NAB108" s="38"/>
      <c r="NAC108" s="38"/>
      <c r="NAD108" s="38"/>
      <c r="NAE108" s="38"/>
      <c r="NAF108" s="38"/>
      <c r="NAG108" s="38"/>
      <c r="NAH108" s="38"/>
      <c r="NAI108" s="38"/>
      <c r="NAJ108" s="38"/>
      <c r="NAK108" s="38"/>
      <c r="NAL108" s="38"/>
      <c r="NAM108" s="38"/>
      <c r="NAN108" s="38"/>
      <c r="NAO108" s="38"/>
      <c r="NAP108" s="38"/>
      <c r="NAQ108" s="38"/>
      <c r="NAR108" s="38"/>
      <c r="NAS108" s="38"/>
      <c r="NAT108" s="38"/>
      <c r="NAU108" s="38"/>
      <c r="NAV108" s="38"/>
      <c r="NAW108" s="38"/>
      <c r="NAX108" s="38"/>
      <c r="NAY108" s="38"/>
      <c r="NAZ108" s="38"/>
      <c r="NBA108" s="38"/>
      <c r="NBB108" s="38"/>
      <c r="NBC108" s="38"/>
      <c r="NBD108" s="38"/>
      <c r="NBE108" s="38"/>
      <c r="NBF108" s="38"/>
      <c r="NBG108" s="38"/>
      <c r="NBH108" s="38"/>
      <c r="NBI108" s="38"/>
      <c r="NBJ108" s="38"/>
      <c r="NBK108" s="38"/>
      <c r="NBL108" s="38"/>
      <c r="NBM108" s="38"/>
      <c r="NBN108" s="38"/>
      <c r="NBO108" s="38"/>
      <c r="NBP108" s="38"/>
      <c r="NBQ108" s="38"/>
      <c r="NBR108" s="38"/>
      <c r="NBS108" s="38"/>
      <c r="NBT108" s="38"/>
      <c r="NBU108" s="38"/>
      <c r="NBV108" s="38"/>
      <c r="NBW108" s="38"/>
      <c r="NBX108" s="38"/>
      <c r="NBY108" s="38"/>
      <c r="NBZ108" s="38"/>
      <c r="NCA108" s="38"/>
      <c r="NCB108" s="38"/>
      <c r="NCC108" s="38"/>
      <c r="NCD108" s="38"/>
      <c r="NCE108" s="38"/>
      <c r="NCF108" s="38"/>
      <c r="NCG108" s="38"/>
      <c r="NCH108" s="38"/>
      <c r="NCI108" s="38"/>
      <c r="NCJ108" s="38"/>
      <c r="NCK108" s="38"/>
      <c r="NCL108" s="38"/>
      <c r="NCM108" s="38"/>
      <c r="NCN108" s="38"/>
      <c r="NCO108" s="38"/>
      <c r="NCP108" s="38"/>
      <c r="NCQ108" s="38"/>
      <c r="NCR108" s="38"/>
      <c r="NCS108" s="38"/>
      <c r="NCT108" s="38"/>
      <c r="NCU108" s="38"/>
      <c r="NCV108" s="38"/>
      <c r="NCW108" s="38"/>
      <c r="NCX108" s="38"/>
      <c r="NCY108" s="38"/>
      <c r="NCZ108" s="38"/>
      <c r="NDA108" s="38"/>
      <c r="NDB108" s="38"/>
      <c r="NDC108" s="38"/>
      <c r="NDD108" s="38"/>
      <c r="NDE108" s="38"/>
      <c r="NDF108" s="38"/>
      <c r="NDG108" s="38"/>
      <c r="NDH108" s="38"/>
      <c r="NDI108" s="38"/>
      <c r="NDJ108" s="38"/>
      <c r="NDK108" s="38"/>
      <c r="NDL108" s="38"/>
      <c r="NDM108" s="38"/>
      <c r="NDN108" s="38"/>
      <c r="NDO108" s="38"/>
      <c r="NDP108" s="38"/>
      <c r="NDQ108" s="38"/>
      <c r="NDR108" s="38"/>
      <c r="NDS108" s="38"/>
      <c r="NDT108" s="38"/>
      <c r="NDU108" s="38"/>
      <c r="NDV108" s="38"/>
      <c r="NDW108" s="38"/>
      <c r="NDX108" s="38"/>
      <c r="NDY108" s="38"/>
      <c r="NDZ108" s="38"/>
      <c r="NEA108" s="38"/>
      <c r="NEB108" s="38"/>
      <c r="NEC108" s="38"/>
      <c r="NED108" s="38"/>
      <c r="NEE108" s="38"/>
      <c r="NEF108" s="38"/>
      <c r="NEG108" s="38"/>
      <c r="NEH108" s="38"/>
      <c r="NEI108" s="38"/>
      <c r="NEJ108" s="38"/>
      <c r="NEK108" s="38"/>
      <c r="NEL108" s="38"/>
      <c r="NEM108" s="38"/>
      <c r="NEN108" s="38"/>
      <c r="NEO108" s="38"/>
      <c r="NEP108" s="38"/>
      <c r="NEQ108" s="38"/>
      <c r="NER108" s="38"/>
      <c r="NES108" s="38"/>
      <c r="NET108" s="38"/>
      <c r="NEU108" s="38"/>
      <c r="NEV108" s="38"/>
      <c r="NEW108" s="38"/>
      <c r="NEX108" s="38"/>
      <c r="NEY108" s="38"/>
      <c r="NEZ108" s="38"/>
      <c r="NFA108" s="38"/>
      <c r="NFB108" s="38"/>
      <c r="NFC108" s="38"/>
      <c r="NFD108" s="38"/>
      <c r="NFE108" s="38"/>
      <c r="NFF108" s="38"/>
      <c r="NFG108" s="38"/>
      <c r="NFH108" s="38"/>
      <c r="NFI108" s="38"/>
      <c r="NFJ108" s="38"/>
      <c r="NFK108" s="38"/>
      <c r="NFL108" s="38"/>
      <c r="NFM108" s="38"/>
      <c r="NFN108" s="38"/>
      <c r="NFO108" s="38"/>
      <c r="NFP108" s="38"/>
      <c r="NFQ108" s="38"/>
      <c r="NFR108" s="38"/>
      <c r="NFS108" s="38"/>
      <c r="NFT108" s="38"/>
      <c r="NFU108" s="38"/>
      <c r="NFV108" s="38"/>
      <c r="NFW108" s="38"/>
      <c r="NFX108" s="38"/>
      <c r="NFY108" s="38"/>
      <c r="NFZ108" s="38"/>
      <c r="NGA108" s="38"/>
      <c r="NGB108" s="38"/>
      <c r="NGC108" s="38"/>
      <c r="NGD108" s="38"/>
      <c r="NGE108" s="38"/>
      <c r="NGF108" s="38"/>
      <c r="NGG108" s="38"/>
      <c r="NGH108" s="38"/>
      <c r="NGI108" s="38"/>
      <c r="NGJ108" s="38"/>
      <c r="NGK108" s="38"/>
      <c r="NGL108" s="38"/>
      <c r="NGM108" s="38"/>
      <c r="NGN108" s="38"/>
      <c r="NGO108" s="38"/>
      <c r="NGP108" s="38"/>
      <c r="NGQ108" s="38"/>
      <c r="NGR108" s="38"/>
      <c r="NGS108" s="38"/>
      <c r="NGT108" s="38"/>
      <c r="NGU108" s="38"/>
      <c r="NGV108" s="38"/>
      <c r="NGW108" s="38"/>
      <c r="NGX108" s="38"/>
      <c r="NGY108" s="38"/>
      <c r="NGZ108" s="38"/>
      <c r="NHA108" s="38"/>
      <c r="NHB108" s="38"/>
      <c r="NHC108" s="38"/>
      <c r="NHD108" s="38"/>
      <c r="NHE108" s="38"/>
      <c r="NHF108" s="38"/>
      <c r="NHG108" s="38"/>
      <c r="NHH108" s="38"/>
      <c r="NHI108" s="38"/>
      <c r="NHJ108" s="38"/>
      <c r="NHK108" s="38"/>
      <c r="NHL108" s="38"/>
      <c r="NHM108" s="38"/>
      <c r="NHN108" s="38"/>
      <c r="NHO108" s="38"/>
      <c r="NHP108" s="38"/>
      <c r="NHQ108" s="38"/>
      <c r="NHR108" s="38"/>
      <c r="NHS108" s="38"/>
      <c r="NHT108" s="38"/>
      <c r="NHU108" s="38"/>
      <c r="NHV108" s="38"/>
      <c r="NHW108" s="38"/>
      <c r="NHX108" s="38"/>
      <c r="NHY108" s="38"/>
      <c r="NHZ108" s="38"/>
      <c r="NIA108" s="38"/>
      <c r="NIB108" s="38"/>
      <c r="NIC108" s="38"/>
      <c r="NID108" s="38"/>
      <c r="NIE108" s="38"/>
      <c r="NIF108" s="38"/>
      <c r="NIG108" s="38"/>
      <c r="NIH108" s="38"/>
      <c r="NII108" s="38"/>
      <c r="NIJ108" s="38"/>
      <c r="NIK108" s="38"/>
      <c r="NIL108" s="38"/>
      <c r="NIM108" s="38"/>
      <c r="NIN108" s="38"/>
      <c r="NIO108" s="38"/>
      <c r="NIP108" s="38"/>
      <c r="NIQ108" s="38"/>
      <c r="NIR108" s="38"/>
      <c r="NIS108" s="38"/>
      <c r="NIT108" s="38"/>
      <c r="NIU108" s="38"/>
      <c r="NIV108" s="38"/>
      <c r="NIW108" s="38"/>
      <c r="NIX108" s="38"/>
      <c r="NIY108" s="38"/>
      <c r="NIZ108" s="38"/>
      <c r="NJA108" s="38"/>
      <c r="NJB108" s="38"/>
      <c r="NJC108" s="38"/>
      <c r="NJD108" s="38"/>
      <c r="NJE108" s="38"/>
      <c r="NJF108" s="38"/>
      <c r="NJG108" s="38"/>
      <c r="NJH108" s="38"/>
      <c r="NJI108" s="38"/>
      <c r="NJJ108" s="38"/>
      <c r="NJK108" s="38"/>
      <c r="NJL108" s="38"/>
      <c r="NJM108" s="38"/>
      <c r="NJN108" s="38"/>
      <c r="NJO108" s="38"/>
      <c r="NJP108" s="38"/>
      <c r="NJQ108" s="38"/>
      <c r="NJR108" s="38"/>
      <c r="NJS108" s="38"/>
      <c r="NJT108" s="38"/>
      <c r="NJU108" s="38"/>
      <c r="NJV108" s="38"/>
      <c r="NJW108" s="38"/>
      <c r="NJX108" s="38"/>
      <c r="NJY108" s="38"/>
      <c r="NJZ108" s="38"/>
      <c r="NKA108" s="38"/>
      <c r="NKB108" s="38"/>
      <c r="NKC108" s="38"/>
      <c r="NKD108" s="38"/>
      <c r="NKE108" s="38"/>
      <c r="NKF108" s="38"/>
      <c r="NKG108" s="38"/>
      <c r="NKH108" s="38"/>
      <c r="NKI108" s="38"/>
      <c r="NKJ108" s="38"/>
      <c r="NKK108" s="38"/>
      <c r="NKL108" s="38"/>
      <c r="NKM108" s="38"/>
      <c r="NKN108" s="38"/>
      <c r="NKO108" s="38"/>
      <c r="NKP108" s="38"/>
      <c r="NKQ108" s="38"/>
      <c r="NKR108" s="38"/>
      <c r="NKS108" s="38"/>
      <c r="NKT108" s="38"/>
      <c r="NKU108" s="38"/>
      <c r="NKV108" s="38"/>
      <c r="NKW108" s="38"/>
      <c r="NKX108" s="38"/>
      <c r="NKY108" s="38"/>
      <c r="NKZ108" s="38"/>
      <c r="NLA108" s="38"/>
      <c r="NLB108" s="38"/>
      <c r="NLC108" s="38"/>
      <c r="NLD108" s="38"/>
      <c r="NLE108" s="38"/>
      <c r="NLF108" s="38"/>
      <c r="NLG108" s="38"/>
      <c r="NLH108" s="38"/>
      <c r="NLI108" s="38"/>
      <c r="NLJ108" s="38"/>
      <c r="NLK108" s="38"/>
      <c r="NLL108" s="38"/>
      <c r="NLM108" s="38"/>
      <c r="NLN108" s="38"/>
      <c r="NLO108" s="38"/>
      <c r="NLP108" s="38"/>
      <c r="NLQ108" s="38"/>
      <c r="NLR108" s="38"/>
      <c r="NLS108" s="38"/>
      <c r="NLT108" s="38"/>
      <c r="NLU108" s="38"/>
      <c r="NLV108" s="38"/>
      <c r="NLW108" s="38"/>
      <c r="NLX108" s="38"/>
      <c r="NLY108" s="38"/>
      <c r="NLZ108" s="38"/>
      <c r="NMA108" s="38"/>
      <c r="NMB108" s="38"/>
      <c r="NMC108" s="38"/>
      <c r="NMD108" s="38"/>
      <c r="NME108" s="38"/>
      <c r="NMF108" s="38"/>
      <c r="NMG108" s="38"/>
      <c r="NMH108" s="38"/>
      <c r="NMI108" s="38"/>
      <c r="NMJ108" s="38"/>
      <c r="NMK108" s="38"/>
      <c r="NML108" s="38"/>
      <c r="NMM108" s="38"/>
      <c r="NMN108" s="38"/>
      <c r="NMO108" s="38"/>
      <c r="NMP108" s="38"/>
      <c r="NMQ108" s="38"/>
      <c r="NMR108" s="38"/>
      <c r="NMS108" s="38"/>
      <c r="NMT108" s="38"/>
      <c r="NMU108" s="38"/>
      <c r="NMV108" s="38"/>
      <c r="NMW108" s="38"/>
      <c r="NMX108" s="38"/>
      <c r="NMY108" s="38"/>
      <c r="NMZ108" s="38"/>
      <c r="NNA108" s="38"/>
      <c r="NNB108" s="38"/>
      <c r="NNC108" s="38"/>
      <c r="NND108" s="38"/>
      <c r="NNE108" s="38"/>
      <c r="NNF108" s="38"/>
      <c r="NNG108" s="38"/>
      <c r="NNH108" s="38"/>
      <c r="NNI108" s="38"/>
      <c r="NNJ108" s="38"/>
      <c r="NNK108" s="38"/>
      <c r="NNL108" s="38"/>
      <c r="NNM108" s="38"/>
      <c r="NNN108" s="38"/>
      <c r="NNO108" s="38"/>
      <c r="NNP108" s="38"/>
      <c r="NNQ108" s="38"/>
      <c r="NNR108" s="38"/>
      <c r="NNS108" s="38"/>
      <c r="NNT108" s="38"/>
      <c r="NNU108" s="38"/>
      <c r="NNV108" s="38"/>
      <c r="NNW108" s="38"/>
      <c r="NNX108" s="38"/>
      <c r="NNY108" s="38"/>
      <c r="NNZ108" s="38"/>
      <c r="NOA108" s="38"/>
      <c r="NOB108" s="38"/>
      <c r="NOC108" s="38"/>
      <c r="NOD108" s="38"/>
      <c r="NOE108" s="38"/>
      <c r="NOF108" s="38"/>
      <c r="NOG108" s="38"/>
      <c r="NOH108" s="38"/>
      <c r="NOI108" s="38"/>
      <c r="NOJ108" s="38"/>
      <c r="NOK108" s="38"/>
      <c r="NOL108" s="38"/>
      <c r="NOM108" s="38"/>
      <c r="NON108" s="38"/>
      <c r="NOO108" s="38"/>
      <c r="NOP108" s="38"/>
      <c r="NOQ108" s="38"/>
      <c r="NOR108" s="38"/>
      <c r="NOS108" s="38"/>
      <c r="NOT108" s="38"/>
      <c r="NOU108" s="38"/>
      <c r="NOV108" s="38"/>
      <c r="NOW108" s="38"/>
      <c r="NOX108" s="38"/>
      <c r="NOY108" s="38"/>
      <c r="NOZ108" s="38"/>
      <c r="NPA108" s="38"/>
      <c r="NPB108" s="38"/>
      <c r="NPC108" s="38"/>
      <c r="NPD108" s="38"/>
      <c r="NPE108" s="38"/>
      <c r="NPF108" s="38"/>
      <c r="NPG108" s="38"/>
      <c r="NPH108" s="38"/>
      <c r="NPI108" s="38"/>
      <c r="NPJ108" s="38"/>
      <c r="NPK108" s="38"/>
      <c r="NPL108" s="38"/>
      <c r="NPM108" s="38"/>
      <c r="NPN108" s="38"/>
      <c r="NPO108" s="38"/>
      <c r="NPP108" s="38"/>
      <c r="NPQ108" s="38"/>
      <c r="NPR108" s="38"/>
      <c r="NPS108" s="38"/>
      <c r="NPT108" s="38"/>
      <c r="NPU108" s="38"/>
      <c r="NPV108" s="38"/>
      <c r="NPW108" s="38"/>
      <c r="NPX108" s="38"/>
      <c r="NPY108" s="38"/>
      <c r="NPZ108" s="38"/>
      <c r="NQA108" s="38"/>
      <c r="NQB108" s="38"/>
      <c r="NQC108" s="38"/>
      <c r="NQD108" s="38"/>
      <c r="NQE108" s="38"/>
      <c r="NQF108" s="38"/>
      <c r="NQG108" s="38"/>
      <c r="NQH108" s="38"/>
      <c r="NQI108" s="38"/>
      <c r="NQJ108" s="38"/>
      <c r="NQK108" s="38"/>
      <c r="NQL108" s="38"/>
      <c r="NQM108" s="38"/>
      <c r="NQN108" s="38"/>
      <c r="NQO108" s="38"/>
      <c r="NQP108" s="38"/>
      <c r="NQQ108" s="38"/>
      <c r="NQR108" s="38"/>
      <c r="NQS108" s="38"/>
      <c r="NQT108" s="38"/>
      <c r="NQU108" s="38"/>
      <c r="NQV108" s="38"/>
      <c r="NQW108" s="38"/>
      <c r="NQX108" s="38"/>
      <c r="NQY108" s="38"/>
      <c r="NQZ108" s="38"/>
      <c r="NRA108" s="38"/>
      <c r="NRB108" s="38"/>
      <c r="NRC108" s="38"/>
      <c r="NRD108" s="38"/>
      <c r="NRE108" s="38"/>
      <c r="NRF108" s="38"/>
      <c r="NRG108" s="38"/>
      <c r="NRH108" s="38"/>
      <c r="NRI108" s="38"/>
      <c r="NRJ108" s="38"/>
      <c r="NRK108" s="38"/>
      <c r="NRL108" s="38"/>
      <c r="NRM108" s="38"/>
      <c r="NRN108" s="38"/>
      <c r="NRO108" s="38"/>
      <c r="NRP108" s="38"/>
      <c r="NRQ108" s="38"/>
      <c r="NRR108" s="38"/>
      <c r="NRS108" s="38"/>
      <c r="NRT108" s="38"/>
      <c r="NRU108" s="38"/>
      <c r="NRV108" s="38"/>
      <c r="NRW108" s="38"/>
      <c r="NRX108" s="38"/>
      <c r="NRY108" s="38"/>
      <c r="NRZ108" s="38"/>
      <c r="NSA108" s="38"/>
      <c r="NSB108" s="38"/>
      <c r="NSC108" s="38"/>
      <c r="NSD108" s="38"/>
      <c r="NSE108" s="38"/>
      <c r="NSF108" s="38"/>
      <c r="NSG108" s="38"/>
      <c r="NSH108" s="38"/>
      <c r="NSI108" s="38"/>
      <c r="NSJ108" s="38"/>
      <c r="NSK108" s="38"/>
      <c r="NSL108" s="38"/>
      <c r="NSM108" s="38"/>
      <c r="NSN108" s="38"/>
      <c r="NSO108" s="38"/>
      <c r="NSP108" s="38"/>
      <c r="NSQ108" s="38"/>
      <c r="NSR108" s="38"/>
      <c r="NSS108" s="38"/>
      <c r="NST108" s="38"/>
      <c r="NSU108" s="38"/>
      <c r="NSV108" s="38"/>
      <c r="NSW108" s="38"/>
      <c r="NSX108" s="38"/>
      <c r="NSY108" s="38"/>
      <c r="NSZ108" s="38"/>
      <c r="NTA108" s="38"/>
      <c r="NTB108" s="38"/>
      <c r="NTC108" s="38"/>
      <c r="NTD108" s="38"/>
      <c r="NTE108" s="38"/>
      <c r="NTF108" s="38"/>
      <c r="NTG108" s="38"/>
      <c r="NTH108" s="38"/>
      <c r="NTI108" s="38"/>
      <c r="NTJ108" s="38"/>
      <c r="NTK108" s="38"/>
      <c r="NTL108" s="38"/>
      <c r="NTM108" s="38"/>
      <c r="NTN108" s="38"/>
      <c r="NTO108" s="38"/>
      <c r="NTP108" s="38"/>
      <c r="NTQ108" s="38"/>
      <c r="NTR108" s="38"/>
      <c r="NTS108" s="38"/>
      <c r="NTT108" s="38"/>
      <c r="NTU108" s="38"/>
      <c r="NTV108" s="38"/>
      <c r="NTW108" s="38"/>
      <c r="NTX108" s="38"/>
      <c r="NTY108" s="38"/>
      <c r="NTZ108" s="38"/>
      <c r="NUA108" s="38"/>
      <c r="NUB108" s="38"/>
      <c r="NUC108" s="38"/>
      <c r="NUD108" s="38"/>
      <c r="NUE108" s="38"/>
      <c r="NUF108" s="38"/>
      <c r="NUG108" s="38"/>
      <c r="NUH108" s="38"/>
      <c r="NUI108" s="38"/>
      <c r="NUJ108" s="38"/>
      <c r="NUK108" s="38"/>
      <c r="NUL108" s="38"/>
      <c r="NUM108" s="38"/>
      <c r="NUN108" s="38"/>
      <c r="NUO108" s="38"/>
      <c r="NUP108" s="38"/>
      <c r="NUQ108" s="38"/>
      <c r="NUR108" s="38"/>
      <c r="NUS108" s="38"/>
      <c r="NUT108" s="38"/>
      <c r="NUU108" s="38"/>
      <c r="NUV108" s="38"/>
      <c r="NUW108" s="38"/>
      <c r="NUX108" s="38"/>
      <c r="NUY108" s="38"/>
      <c r="NUZ108" s="38"/>
      <c r="NVA108" s="38"/>
      <c r="NVB108" s="38"/>
      <c r="NVC108" s="38"/>
      <c r="NVD108" s="38"/>
      <c r="NVE108" s="38"/>
      <c r="NVF108" s="38"/>
      <c r="NVG108" s="38"/>
      <c r="NVH108" s="38"/>
      <c r="NVI108" s="38"/>
      <c r="NVJ108" s="38"/>
      <c r="NVK108" s="38"/>
      <c r="NVL108" s="38"/>
      <c r="NVM108" s="38"/>
      <c r="NVN108" s="38"/>
      <c r="NVO108" s="38"/>
      <c r="NVP108" s="38"/>
      <c r="NVQ108" s="38"/>
      <c r="NVR108" s="38"/>
      <c r="NVS108" s="38"/>
      <c r="NVT108" s="38"/>
      <c r="NVU108" s="38"/>
      <c r="NVV108" s="38"/>
      <c r="NVW108" s="38"/>
      <c r="NVX108" s="38"/>
      <c r="NVY108" s="38"/>
      <c r="NVZ108" s="38"/>
      <c r="NWA108" s="38"/>
      <c r="NWB108" s="38"/>
      <c r="NWC108" s="38"/>
      <c r="NWD108" s="38"/>
      <c r="NWE108" s="38"/>
      <c r="NWF108" s="38"/>
      <c r="NWG108" s="38"/>
      <c r="NWH108" s="38"/>
      <c r="NWI108" s="38"/>
      <c r="NWJ108" s="38"/>
      <c r="NWK108" s="38"/>
      <c r="NWL108" s="38"/>
      <c r="NWM108" s="38"/>
      <c r="NWN108" s="38"/>
      <c r="NWO108" s="38"/>
      <c r="NWP108" s="38"/>
      <c r="NWQ108" s="38"/>
      <c r="NWR108" s="38"/>
      <c r="NWS108" s="38"/>
      <c r="NWT108" s="38"/>
      <c r="NWU108" s="38"/>
      <c r="NWV108" s="38"/>
      <c r="NWW108" s="38"/>
      <c r="NWX108" s="38"/>
      <c r="NWY108" s="38"/>
      <c r="NWZ108" s="38"/>
      <c r="NXA108" s="38"/>
      <c r="NXB108" s="38"/>
      <c r="NXC108" s="38"/>
      <c r="NXD108" s="38"/>
      <c r="NXE108" s="38"/>
      <c r="NXF108" s="38"/>
      <c r="NXG108" s="38"/>
      <c r="NXH108" s="38"/>
      <c r="NXI108" s="38"/>
      <c r="NXJ108" s="38"/>
      <c r="NXK108" s="38"/>
      <c r="NXL108" s="38"/>
      <c r="NXM108" s="38"/>
      <c r="NXN108" s="38"/>
      <c r="NXO108" s="38"/>
      <c r="NXP108" s="38"/>
      <c r="NXQ108" s="38"/>
      <c r="NXR108" s="38"/>
      <c r="NXS108" s="38"/>
      <c r="NXT108" s="38"/>
      <c r="NXU108" s="38"/>
      <c r="NXV108" s="38"/>
      <c r="NXW108" s="38"/>
      <c r="NXX108" s="38"/>
      <c r="NXY108" s="38"/>
      <c r="NXZ108" s="38"/>
      <c r="NYA108" s="38"/>
      <c r="NYB108" s="38"/>
      <c r="NYC108" s="38"/>
      <c r="NYD108" s="38"/>
      <c r="NYE108" s="38"/>
      <c r="NYF108" s="38"/>
      <c r="NYG108" s="38"/>
      <c r="NYH108" s="38"/>
      <c r="NYI108" s="38"/>
      <c r="NYJ108" s="38"/>
      <c r="NYK108" s="38"/>
      <c r="NYL108" s="38"/>
      <c r="NYM108" s="38"/>
      <c r="NYN108" s="38"/>
      <c r="NYO108" s="38"/>
      <c r="NYP108" s="38"/>
      <c r="NYQ108" s="38"/>
      <c r="NYR108" s="38"/>
      <c r="NYS108" s="38"/>
      <c r="NYT108" s="38"/>
      <c r="NYU108" s="38"/>
      <c r="NYV108" s="38"/>
      <c r="NYW108" s="38"/>
      <c r="NYX108" s="38"/>
      <c r="NYY108" s="38"/>
      <c r="NYZ108" s="38"/>
      <c r="NZA108" s="38"/>
      <c r="NZB108" s="38"/>
      <c r="NZC108" s="38"/>
      <c r="NZD108" s="38"/>
      <c r="NZE108" s="38"/>
      <c r="NZF108" s="38"/>
      <c r="NZG108" s="38"/>
      <c r="NZH108" s="38"/>
      <c r="NZI108" s="38"/>
      <c r="NZJ108" s="38"/>
      <c r="NZK108" s="38"/>
      <c r="NZL108" s="38"/>
      <c r="NZM108" s="38"/>
      <c r="NZN108" s="38"/>
      <c r="NZO108" s="38"/>
      <c r="NZP108" s="38"/>
      <c r="NZQ108" s="38"/>
      <c r="NZR108" s="38"/>
      <c r="NZS108" s="38"/>
      <c r="NZT108" s="38"/>
      <c r="NZU108" s="38"/>
      <c r="NZV108" s="38"/>
      <c r="NZW108" s="38"/>
      <c r="NZX108" s="38"/>
      <c r="NZY108" s="38"/>
      <c r="NZZ108" s="38"/>
      <c r="OAA108" s="38"/>
      <c r="OAB108" s="38"/>
      <c r="OAC108" s="38"/>
      <c r="OAD108" s="38"/>
      <c r="OAE108" s="38"/>
      <c r="OAF108" s="38"/>
      <c r="OAG108" s="38"/>
      <c r="OAH108" s="38"/>
      <c r="OAI108" s="38"/>
      <c r="OAJ108" s="38"/>
      <c r="OAK108" s="38"/>
      <c r="OAL108" s="38"/>
      <c r="OAM108" s="38"/>
      <c r="OAN108" s="38"/>
      <c r="OAO108" s="38"/>
      <c r="OAP108" s="38"/>
      <c r="OAQ108" s="38"/>
      <c r="OAR108" s="38"/>
      <c r="OAS108" s="38"/>
      <c r="OAT108" s="38"/>
      <c r="OAU108" s="38"/>
      <c r="OAV108" s="38"/>
      <c r="OAW108" s="38"/>
      <c r="OAX108" s="38"/>
      <c r="OAY108" s="38"/>
      <c r="OAZ108" s="38"/>
      <c r="OBA108" s="38"/>
      <c r="OBB108" s="38"/>
      <c r="OBC108" s="38"/>
      <c r="OBD108" s="38"/>
      <c r="OBE108" s="38"/>
      <c r="OBF108" s="38"/>
      <c r="OBG108" s="38"/>
      <c r="OBH108" s="38"/>
      <c r="OBI108" s="38"/>
      <c r="OBJ108" s="38"/>
      <c r="OBK108" s="38"/>
      <c r="OBL108" s="38"/>
      <c r="OBM108" s="38"/>
      <c r="OBN108" s="38"/>
      <c r="OBO108" s="38"/>
      <c r="OBP108" s="38"/>
      <c r="OBQ108" s="38"/>
      <c r="OBR108" s="38"/>
      <c r="OBS108" s="38"/>
      <c r="OBT108" s="38"/>
      <c r="OBU108" s="38"/>
      <c r="OBV108" s="38"/>
      <c r="OBW108" s="38"/>
      <c r="OBX108" s="38"/>
      <c r="OBY108" s="38"/>
      <c r="OBZ108" s="38"/>
      <c r="OCA108" s="38"/>
      <c r="OCB108" s="38"/>
      <c r="OCC108" s="38"/>
      <c r="OCD108" s="38"/>
      <c r="OCE108" s="38"/>
      <c r="OCF108" s="38"/>
      <c r="OCG108" s="38"/>
      <c r="OCH108" s="38"/>
      <c r="OCI108" s="38"/>
      <c r="OCJ108" s="38"/>
      <c r="OCK108" s="38"/>
      <c r="OCL108" s="38"/>
      <c r="OCM108" s="38"/>
      <c r="OCN108" s="38"/>
      <c r="OCO108" s="38"/>
      <c r="OCP108" s="38"/>
      <c r="OCQ108" s="38"/>
      <c r="OCR108" s="38"/>
      <c r="OCS108" s="38"/>
      <c r="OCT108" s="38"/>
      <c r="OCU108" s="38"/>
      <c r="OCV108" s="38"/>
      <c r="OCW108" s="38"/>
      <c r="OCX108" s="38"/>
      <c r="OCY108" s="38"/>
      <c r="OCZ108" s="38"/>
      <c r="ODA108" s="38"/>
      <c r="ODB108" s="38"/>
      <c r="ODC108" s="38"/>
      <c r="ODD108" s="38"/>
      <c r="ODE108" s="38"/>
      <c r="ODF108" s="38"/>
      <c r="ODG108" s="38"/>
      <c r="ODH108" s="38"/>
      <c r="ODI108" s="38"/>
      <c r="ODJ108" s="38"/>
      <c r="ODK108" s="38"/>
      <c r="ODL108" s="38"/>
      <c r="ODM108" s="38"/>
      <c r="ODN108" s="38"/>
      <c r="ODO108" s="38"/>
      <c r="ODP108" s="38"/>
      <c r="ODQ108" s="38"/>
      <c r="ODR108" s="38"/>
      <c r="ODS108" s="38"/>
      <c r="ODT108" s="38"/>
      <c r="ODU108" s="38"/>
      <c r="ODV108" s="38"/>
      <c r="ODW108" s="38"/>
      <c r="ODX108" s="38"/>
      <c r="ODY108" s="38"/>
      <c r="ODZ108" s="38"/>
      <c r="OEA108" s="38"/>
      <c r="OEB108" s="38"/>
      <c r="OEC108" s="38"/>
      <c r="OED108" s="38"/>
      <c r="OEE108" s="38"/>
      <c r="OEF108" s="38"/>
      <c r="OEG108" s="38"/>
      <c r="OEH108" s="38"/>
      <c r="OEI108" s="38"/>
      <c r="OEJ108" s="38"/>
      <c r="OEK108" s="38"/>
      <c r="OEL108" s="38"/>
      <c r="OEM108" s="38"/>
      <c r="OEN108" s="38"/>
      <c r="OEO108" s="38"/>
      <c r="OEP108" s="38"/>
      <c r="OEQ108" s="38"/>
      <c r="OER108" s="38"/>
      <c r="OES108" s="38"/>
      <c r="OET108" s="38"/>
      <c r="OEU108" s="38"/>
      <c r="OEV108" s="38"/>
      <c r="OEW108" s="38"/>
      <c r="OEX108" s="38"/>
      <c r="OEY108" s="38"/>
      <c r="OEZ108" s="38"/>
      <c r="OFA108" s="38"/>
      <c r="OFB108" s="38"/>
      <c r="OFC108" s="38"/>
      <c r="OFD108" s="38"/>
      <c r="OFE108" s="38"/>
      <c r="OFF108" s="38"/>
      <c r="OFG108" s="38"/>
      <c r="OFH108" s="38"/>
      <c r="OFI108" s="38"/>
      <c r="OFJ108" s="38"/>
      <c r="OFK108" s="38"/>
      <c r="OFL108" s="38"/>
      <c r="OFM108" s="38"/>
      <c r="OFN108" s="38"/>
      <c r="OFO108" s="38"/>
      <c r="OFP108" s="38"/>
      <c r="OFQ108" s="38"/>
      <c r="OFR108" s="38"/>
      <c r="OFS108" s="38"/>
      <c r="OFT108" s="38"/>
      <c r="OFU108" s="38"/>
      <c r="OFV108" s="38"/>
      <c r="OFW108" s="38"/>
      <c r="OFX108" s="38"/>
      <c r="OFY108" s="38"/>
      <c r="OFZ108" s="38"/>
      <c r="OGA108" s="38"/>
      <c r="OGB108" s="38"/>
      <c r="OGC108" s="38"/>
      <c r="OGD108" s="38"/>
      <c r="OGE108" s="38"/>
      <c r="OGF108" s="38"/>
      <c r="OGG108" s="38"/>
      <c r="OGH108" s="38"/>
      <c r="OGI108" s="38"/>
      <c r="OGJ108" s="38"/>
      <c r="OGK108" s="38"/>
      <c r="OGL108" s="38"/>
      <c r="OGM108" s="38"/>
      <c r="OGN108" s="38"/>
      <c r="OGO108" s="38"/>
      <c r="OGP108" s="38"/>
      <c r="OGQ108" s="38"/>
      <c r="OGR108" s="38"/>
      <c r="OGS108" s="38"/>
      <c r="OGT108" s="38"/>
      <c r="OGU108" s="38"/>
      <c r="OGV108" s="38"/>
      <c r="OGW108" s="38"/>
      <c r="OGX108" s="38"/>
      <c r="OGY108" s="38"/>
      <c r="OGZ108" s="38"/>
      <c r="OHA108" s="38"/>
      <c r="OHB108" s="38"/>
      <c r="OHC108" s="38"/>
      <c r="OHD108" s="38"/>
      <c r="OHE108" s="38"/>
      <c r="OHF108" s="38"/>
      <c r="OHG108" s="38"/>
      <c r="OHH108" s="38"/>
      <c r="OHI108" s="38"/>
      <c r="OHJ108" s="38"/>
      <c r="OHK108" s="38"/>
      <c r="OHL108" s="38"/>
      <c r="OHM108" s="38"/>
      <c r="OHN108" s="38"/>
      <c r="OHO108" s="38"/>
      <c r="OHP108" s="38"/>
      <c r="OHQ108" s="38"/>
      <c r="OHR108" s="38"/>
      <c r="OHS108" s="38"/>
      <c r="OHT108" s="38"/>
      <c r="OHU108" s="38"/>
      <c r="OHV108" s="38"/>
      <c r="OHW108" s="38"/>
      <c r="OHX108" s="38"/>
      <c r="OHY108" s="38"/>
      <c r="OHZ108" s="38"/>
      <c r="OIA108" s="38"/>
      <c r="OIB108" s="38"/>
      <c r="OIC108" s="38"/>
      <c r="OID108" s="38"/>
      <c r="OIE108" s="38"/>
      <c r="OIF108" s="38"/>
      <c r="OIG108" s="38"/>
      <c r="OIH108" s="38"/>
      <c r="OII108" s="38"/>
      <c r="OIJ108" s="38"/>
      <c r="OIK108" s="38"/>
      <c r="OIL108" s="38"/>
      <c r="OIM108" s="38"/>
      <c r="OIN108" s="38"/>
      <c r="OIO108" s="38"/>
      <c r="OIP108" s="38"/>
      <c r="OIQ108" s="38"/>
      <c r="OIR108" s="38"/>
      <c r="OIS108" s="38"/>
      <c r="OIT108" s="38"/>
      <c r="OIU108" s="38"/>
      <c r="OIV108" s="38"/>
      <c r="OIW108" s="38"/>
      <c r="OIX108" s="38"/>
      <c r="OIY108" s="38"/>
      <c r="OIZ108" s="38"/>
      <c r="OJA108" s="38"/>
      <c r="OJB108" s="38"/>
      <c r="OJC108" s="38"/>
      <c r="OJD108" s="38"/>
      <c r="OJE108" s="38"/>
      <c r="OJF108" s="38"/>
      <c r="OJG108" s="38"/>
      <c r="OJH108" s="38"/>
      <c r="OJI108" s="38"/>
      <c r="OJJ108" s="38"/>
      <c r="OJK108" s="38"/>
      <c r="OJL108" s="38"/>
      <c r="OJM108" s="38"/>
      <c r="OJN108" s="38"/>
      <c r="OJO108" s="38"/>
      <c r="OJP108" s="38"/>
      <c r="OJQ108" s="38"/>
      <c r="OJR108" s="38"/>
      <c r="OJS108" s="38"/>
      <c r="OJT108" s="38"/>
      <c r="OJU108" s="38"/>
      <c r="OJV108" s="38"/>
      <c r="OJW108" s="38"/>
      <c r="OJX108" s="38"/>
      <c r="OJY108" s="38"/>
      <c r="OJZ108" s="38"/>
      <c r="OKA108" s="38"/>
      <c r="OKB108" s="38"/>
      <c r="OKC108" s="38"/>
      <c r="OKD108" s="38"/>
      <c r="OKE108" s="38"/>
      <c r="OKF108" s="38"/>
      <c r="OKG108" s="38"/>
      <c r="OKH108" s="38"/>
      <c r="OKI108" s="38"/>
      <c r="OKJ108" s="38"/>
      <c r="OKK108" s="38"/>
      <c r="OKL108" s="38"/>
      <c r="OKM108" s="38"/>
      <c r="OKN108" s="38"/>
      <c r="OKO108" s="38"/>
      <c r="OKP108" s="38"/>
      <c r="OKQ108" s="38"/>
      <c r="OKR108" s="38"/>
      <c r="OKS108" s="38"/>
      <c r="OKT108" s="38"/>
      <c r="OKU108" s="38"/>
      <c r="OKV108" s="38"/>
      <c r="OKW108" s="38"/>
      <c r="OKX108" s="38"/>
      <c r="OKY108" s="38"/>
      <c r="OKZ108" s="38"/>
      <c r="OLA108" s="38"/>
      <c r="OLB108" s="38"/>
      <c r="OLC108" s="38"/>
      <c r="OLD108" s="38"/>
      <c r="OLE108" s="38"/>
      <c r="OLF108" s="38"/>
      <c r="OLG108" s="38"/>
      <c r="OLH108" s="38"/>
      <c r="OLI108" s="38"/>
      <c r="OLJ108" s="38"/>
      <c r="OLK108" s="38"/>
      <c r="OLL108" s="38"/>
      <c r="OLM108" s="38"/>
      <c r="OLN108" s="38"/>
      <c r="OLO108" s="38"/>
      <c r="OLP108" s="38"/>
      <c r="OLQ108" s="38"/>
      <c r="OLR108" s="38"/>
      <c r="OLS108" s="38"/>
      <c r="OLT108" s="38"/>
      <c r="OLU108" s="38"/>
      <c r="OLV108" s="38"/>
      <c r="OLW108" s="38"/>
      <c r="OLX108" s="38"/>
      <c r="OLY108" s="38"/>
      <c r="OLZ108" s="38"/>
      <c r="OMA108" s="38"/>
      <c r="OMB108" s="38"/>
      <c r="OMC108" s="38"/>
      <c r="OMD108" s="38"/>
      <c r="OME108" s="38"/>
      <c r="OMF108" s="38"/>
      <c r="OMG108" s="38"/>
      <c r="OMH108" s="38"/>
      <c r="OMI108" s="38"/>
      <c r="OMJ108" s="38"/>
      <c r="OMK108" s="38"/>
      <c r="OML108" s="38"/>
      <c r="OMM108" s="38"/>
      <c r="OMN108" s="38"/>
      <c r="OMO108" s="38"/>
      <c r="OMP108" s="38"/>
      <c r="OMQ108" s="38"/>
      <c r="OMR108" s="38"/>
      <c r="OMS108" s="38"/>
      <c r="OMT108" s="38"/>
      <c r="OMU108" s="38"/>
      <c r="OMV108" s="38"/>
      <c r="OMW108" s="38"/>
      <c r="OMX108" s="38"/>
      <c r="OMY108" s="38"/>
      <c r="OMZ108" s="38"/>
      <c r="ONA108" s="38"/>
      <c r="ONB108" s="38"/>
      <c r="ONC108" s="38"/>
      <c r="OND108" s="38"/>
      <c r="ONE108" s="38"/>
      <c r="ONF108" s="38"/>
      <c r="ONG108" s="38"/>
      <c r="ONH108" s="38"/>
      <c r="ONI108" s="38"/>
      <c r="ONJ108" s="38"/>
      <c r="ONK108" s="38"/>
      <c r="ONL108" s="38"/>
      <c r="ONM108" s="38"/>
      <c r="ONN108" s="38"/>
      <c r="ONO108" s="38"/>
      <c r="ONP108" s="38"/>
      <c r="ONQ108" s="38"/>
      <c r="ONR108" s="38"/>
      <c r="ONS108" s="38"/>
      <c r="ONT108" s="38"/>
      <c r="ONU108" s="38"/>
      <c r="ONV108" s="38"/>
      <c r="ONW108" s="38"/>
      <c r="ONX108" s="38"/>
      <c r="ONY108" s="38"/>
      <c r="ONZ108" s="38"/>
      <c r="OOA108" s="38"/>
      <c r="OOB108" s="38"/>
      <c r="OOC108" s="38"/>
      <c r="OOD108" s="38"/>
      <c r="OOE108" s="38"/>
      <c r="OOF108" s="38"/>
      <c r="OOG108" s="38"/>
      <c r="OOH108" s="38"/>
      <c r="OOI108" s="38"/>
      <c r="OOJ108" s="38"/>
      <c r="OOK108" s="38"/>
      <c r="OOL108" s="38"/>
      <c r="OOM108" s="38"/>
      <c r="OON108" s="38"/>
      <c r="OOO108" s="38"/>
      <c r="OOP108" s="38"/>
      <c r="OOQ108" s="38"/>
      <c r="OOR108" s="38"/>
      <c r="OOS108" s="38"/>
      <c r="OOT108" s="38"/>
      <c r="OOU108" s="38"/>
      <c r="OOV108" s="38"/>
      <c r="OOW108" s="38"/>
      <c r="OOX108" s="38"/>
      <c r="OOY108" s="38"/>
      <c r="OOZ108" s="38"/>
      <c r="OPA108" s="38"/>
      <c r="OPB108" s="38"/>
      <c r="OPC108" s="38"/>
      <c r="OPD108" s="38"/>
      <c r="OPE108" s="38"/>
      <c r="OPF108" s="38"/>
      <c r="OPG108" s="38"/>
      <c r="OPH108" s="38"/>
      <c r="OPI108" s="38"/>
      <c r="OPJ108" s="38"/>
      <c r="OPK108" s="38"/>
      <c r="OPL108" s="38"/>
      <c r="OPM108" s="38"/>
      <c r="OPN108" s="38"/>
      <c r="OPO108" s="38"/>
      <c r="OPP108" s="38"/>
      <c r="OPQ108" s="38"/>
      <c r="OPR108" s="38"/>
      <c r="OPS108" s="38"/>
      <c r="OPT108" s="38"/>
      <c r="OPU108" s="38"/>
      <c r="OPV108" s="38"/>
      <c r="OPW108" s="38"/>
      <c r="OPX108" s="38"/>
      <c r="OPY108" s="38"/>
      <c r="OPZ108" s="38"/>
      <c r="OQA108" s="38"/>
      <c r="OQB108" s="38"/>
      <c r="OQC108" s="38"/>
      <c r="OQD108" s="38"/>
      <c r="OQE108" s="38"/>
      <c r="OQF108" s="38"/>
      <c r="OQG108" s="38"/>
      <c r="OQH108" s="38"/>
      <c r="OQI108" s="38"/>
      <c r="OQJ108" s="38"/>
      <c r="OQK108" s="38"/>
      <c r="OQL108" s="38"/>
      <c r="OQM108" s="38"/>
      <c r="OQN108" s="38"/>
      <c r="OQO108" s="38"/>
      <c r="OQP108" s="38"/>
      <c r="OQQ108" s="38"/>
      <c r="OQR108" s="38"/>
      <c r="OQS108" s="38"/>
      <c r="OQT108" s="38"/>
      <c r="OQU108" s="38"/>
      <c r="OQV108" s="38"/>
      <c r="OQW108" s="38"/>
      <c r="OQX108" s="38"/>
      <c r="OQY108" s="38"/>
      <c r="OQZ108" s="38"/>
      <c r="ORA108" s="38"/>
      <c r="ORB108" s="38"/>
      <c r="ORC108" s="38"/>
      <c r="ORD108" s="38"/>
      <c r="ORE108" s="38"/>
      <c r="ORF108" s="38"/>
      <c r="ORG108" s="38"/>
      <c r="ORH108" s="38"/>
      <c r="ORI108" s="38"/>
      <c r="ORJ108" s="38"/>
      <c r="ORK108" s="38"/>
      <c r="ORL108" s="38"/>
      <c r="ORM108" s="38"/>
      <c r="ORN108" s="38"/>
      <c r="ORO108" s="38"/>
      <c r="ORP108" s="38"/>
      <c r="ORQ108" s="38"/>
      <c r="ORR108" s="38"/>
      <c r="ORS108" s="38"/>
      <c r="ORT108" s="38"/>
      <c r="ORU108" s="38"/>
      <c r="ORV108" s="38"/>
      <c r="ORW108" s="38"/>
      <c r="ORX108" s="38"/>
      <c r="ORY108" s="38"/>
      <c r="ORZ108" s="38"/>
      <c r="OSA108" s="38"/>
      <c r="OSB108" s="38"/>
      <c r="OSC108" s="38"/>
      <c r="OSD108" s="38"/>
      <c r="OSE108" s="38"/>
      <c r="OSF108" s="38"/>
      <c r="OSG108" s="38"/>
      <c r="OSH108" s="38"/>
      <c r="OSI108" s="38"/>
      <c r="OSJ108" s="38"/>
      <c r="OSK108" s="38"/>
      <c r="OSL108" s="38"/>
      <c r="OSM108" s="38"/>
      <c r="OSN108" s="38"/>
      <c r="OSO108" s="38"/>
      <c r="OSP108" s="38"/>
      <c r="OSQ108" s="38"/>
      <c r="OSR108" s="38"/>
      <c r="OSS108" s="38"/>
      <c r="OST108" s="38"/>
      <c r="OSU108" s="38"/>
      <c r="OSV108" s="38"/>
      <c r="OSW108" s="38"/>
      <c r="OSX108" s="38"/>
      <c r="OSY108" s="38"/>
      <c r="OSZ108" s="38"/>
      <c r="OTA108" s="38"/>
      <c r="OTB108" s="38"/>
      <c r="OTC108" s="38"/>
      <c r="OTD108" s="38"/>
      <c r="OTE108" s="38"/>
      <c r="OTF108" s="38"/>
      <c r="OTG108" s="38"/>
      <c r="OTH108" s="38"/>
      <c r="OTI108" s="38"/>
      <c r="OTJ108" s="38"/>
      <c r="OTK108" s="38"/>
      <c r="OTL108" s="38"/>
      <c r="OTM108" s="38"/>
      <c r="OTN108" s="38"/>
      <c r="OTO108" s="38"/>
      <c r="OTP108" s="38"/>
      <c r="OTQ108" s="38"/>
      <c r="OTR108" s="38"/>
      <c r="OTS108" s="38"/>
      <c r="OTT108" s="38"/>
      <c r="OTU108" s="38"/>
      <c r="OTV108" s="38"/>
      <c r="OTW108" s="38"/>
      <c r="OTX108" s="38"/>
      <c r="OTY108" s="38"/>
      <c r="OTZ108" s="38"/>
      <c r="OUA108" s="38"/>
      <c r="OUB108" s="38"/>
      <c r="OUC108" s="38"/>
      <c r="OUD108" s="38"/>
      <c r="OUE108" s="38"/>
      <c r="OUF108" s="38"/>
      <c r="OUG108" s="38"/>
      <c r="OUH108" s="38"/>
      <c r="OUI108" s="38"/>
      <c r="OUJ108" s="38"/>
      <c r="OUK108" s="38"/>
      <c r="OUL108" s="38"/>
      <c r="OUM108" s="38"/>
      <c r="OUN108" s="38"/>
      <c r="OUO108" s="38"/>
      <c r="OUP108" s="38"/>
      <c r="OUQ108" s="38"/>
      <c r="OUR108" s="38"/>
      <c r="OUS108" s="38"/>
      <c r="OUT108" s="38"/>
      <c r="OUU108" s="38"/>
      <c r="OUV108" s="38"/>
      <c r="OUW108" s="38"/>
      <c r="OUX108" s="38"/>
      <c r="OUY108" s="38"/>
      <c r="OUZ108" s="38"/>
      <c r="OVA108" s="38"/>
      <c r="OVB108" s="38"/>
      <c r="OVC108" s="38"/>
      <c r="OVD108" s="38"/>
      <c r="OVE108" s="38"/>
      <c r="OVF108" s="38"/>
      <c r="OVG108" s="38"/>
      <c r="OVH108" s="38"/>
      <c r="OVI108" s="38"/>
      <c r="OVJ108" s="38"/>
      <c r="OVK108" s="38"/>
      <c r="OVL108" s="38"/>
      <c r="OVM108" s="38"/>
      <c r="OVN108" s="38"/>
      <c r="OVO108" s="38"/>
      <c r="OVP108" s="38"/>
      <c r="OVQ108" s="38"/>
      <c r="OVR108" s="38"/>
      <c r="OVS108" s="38"/>
      <c r="OVT108" s="38"/>
      <c r="OVU108" s="38"/>
      <c r="OVV108" s="38"/>
      <c r="OVW108" s="38"/>
      <c r="OVX108" s="38"/>
      <c r="OVY108" s="38"/>
      <c r="OVZ108" s="38"/>
      <c r="OWA108" s="38"/>
      <c r="OWB108" s="38"/>
      <c r="OWC108" s="38"/>
      <c r="OWD108" s="38"/>
      <c r="OWE108" s="38"/>
      <c r="OWF108" s="38"/>
      <c r="OWG108" s="38"/>
      <c r="OWH108" s="38"/>
      <c r="OWI108" s="38"/>
      <c r="OWJ108" s="38"/>
      <c r="OWK108" s="38"/>
      <c r="OWL108" s="38"/>
      <c r="OWM108" s="38"/>
      <c r="OWN108" s="38"/>
      <c r="OWO108" s="38"/>
      <c r="OWP108" s="38"/>
      <c r="OWQ108" s="38"/>
      <c r="OWR108" s="38"/>
      <c r="OWS108" s="38"/>
      <c r="OWT108" s="38"/>
      <c r="OWU108" s="38"/>
      <c r="OWV108" s="38"/>
      <c r="OWW108" s="38"/>
      <c r="OWX108" s="38"/>
      <c r="OWY108" s="38"/>
      <c r="OWZ108" s="38"/>
      <c r="OXA108" s="38"/>
      <c r="OXB108" s="38"/>
      <c r="OXC108" s="38"/>
      <c r="OXD108" s="38"/>
      <c r="OXE108" s="38"/>
      <c r="OXF108" s="38"/>
      <c r="OXG108" s="38"/>
      <c r="OXH108" s="38"/>
      <c r="OXI108" s="38"/>
      <c r="OXJ108" s="38"/>
      <c r="OXK108" s="38"/>
      <c r="OXL108" s="38"/>
      <c r="OXM108" s="38"/>
      <c r="OXN108" s="38"/>
      <c r="OXO108" s="38"/>
      <c r="OXP108" s="38"/>
      <c r="OXQ108" s="38"/>
      <c r="OXR108" s="38"/>
      <c r="OXS108" s="38"/>
      <c r="OXT108" s="38"/>
      <c r="OXU108" s="38"/>
      <c r="OXV108" s="38"/>
      <c r="OXW108" s="38"/>
      <c r="OXX108" s="38"/>
      <c r="OXY108" s="38"/>
      <c r="OXZ108" s="38"/>
      <c r="OYA108" s="38"/>
      <c r="OYB108" s="38"/>
      <c r="OYC108" s="38"/>
      <c r="OYD108" s="38"/>
      <c r="OYE108" s="38"/>
      <c r="OYF108" s="38"/>
      <c r="OYG108" s="38"/>
      <c r="OYH108" s="38"/>
      <c r="OYI108" s="38"/>
      <c r="OYJ108" s="38"/>
      <c r="OYK108" s="38"/>
      <c r="OYL108" s="38"/>
      <c r="OYM108" s="38"/>
      <c r="OYN108" s="38"/>
      <c r="OYO108" s="38"/>
      <c r="OYP108" s="38"/>
      <c r="OYQ108" s="38"/>
      <c r="OYR108" s="38"/>
      <c r="OYS108" s="38"/>
      <c r="OYT108" s="38"/>
      <c r="OYU108" s="38"/>
      <c r="OYV108" s="38"/>
      <c r="OYW108" s="38"/>
      <c r="OYX108" s="38"/>
      <c r="OYY108" s="38"/>
      <c r="OYZ108" s="38"/>
      <c r="OZA108" s="38"/>
      <c r="OZB108" s="38"/>
      <c r="OZC108" s="38"/>
      <c r="OZD108" s="38"/>
      <c r="OZE108" s="38"/>
      <c r="OZF108" s="38"/>
      <c r="OZG108" s="38"/>
      <c r="OZH108" s="38"/>
      <c r="OZI108" s="38"/>
      <c r="OZJ108" s="38"/>
      <c r="OZK108" s="38"/>
      <c r="OZL108" s="38"/>
      <c r="OZM108" s="38"/>
      <c r="OZN108" s="38"/>
      <c r="OZO108" s="38"/>
      <c r="OZP108" s="38"/>
      <c r="OZQ108" s="38"/>
      <c r="OZR108" s="38"/>
      <c r="OZS108" s="38"/>
      <c r="OZT108" s="38"/>
      <c r="OZU108" s="38"/>
      <c r="OZV108" s="38"/>
      <c r="OZW108" s="38"/>
      <c r="OZX108" s="38"/>
      <c r="OZY108" s="38"/>
      <c r="OZZ108" s="38"/>
      <c r="PAA108" s="38"/>
      <c r="PAB108" s="38"/>
      <c r="PAC108" s="38"/>
      <c r="PAD108" s="38"/>
      <c r="PAE108" s="38"/>
      <c r="PAF108" s="38"/>
      <c r="PAG108" s="38"/>
      <c r="PAH108" s="38"/>
      <c r="PAI108" s="38"/>
      <c r="PAJ108" s="38"/>
      <c r="PAK108" s="38"/>
      <c r="PAL108" s="38"/>
      <c r="PAM108" s="38"/>
      <c r="PAN108" s="38"/>
      <c r="PAO108" s="38"/>
      <c r="PAP108" s="38"/>
      <c r="PAQ108" s="38"/>
      <c r="PAR108" s="38"/>
      <c r="PAS108" s="38"/>
      <c r="PAT108" s="38"/>
      <c r="PAU108" s="38"/>
      <c r="PAV108" s="38"/>
      <c r="PAW108" s="38"/>
      <c r="PAX108" s="38"/>
      <c r="PAY108" s="38"/>
      <c r="PAZ108" s="38"/>
      <c r="PBA108" s="38"/>
      <c r="PBB108" s="38"/>
      <c r="PBC108" s="38"/>
      <c r="PBD108" s="38"/>
      <c r="PBE108" s="38"/>
      <c r="PBF108" s="38"/>
      <c r="PBG108" s="38"/>
      <c r="PBH108" s="38"/>
      <c r="PBI108" s="38"/>
      <c r="PBJ108" s="38"/>
      <c r="PBK108" s="38"/>
      <c r="PBL108" s="38"/>
      <c r="PBM108" s="38"/>
      <c r="PBN108" s="38"/>
      <c r="PBO108" s="38"/>
      <c r="PBP108" s="38"/>
      <c r="PBQ108" s="38"/>
      <c r="PBR108" s="38"/>
      <c r="PBS108" s="38"/>
      <c r="PBT108" s="38"/>
      <c r="PBU108" s="38"/>
      <c r="PBV108" s="38"/>
      <c r="PBW108" s="38"/>
      <c r="PBX108" s="38"/>
      <c r="PBY108" s="38"/>
      <c r="PBZ108" s="38"/>
      <c r="PCA108" s="38"/>
      <c r="PCB108" s="38"/>
      <c r="PCC108" s="38"/>
      <c r="PCD108" s="38"/>
      <c r="PCE108" s="38"/>
      <c r="PCF108" s="38"/>
      <c r="PCG108" s="38"/>
      <c r="PCH108" s="38"/>
      <c r="PCI108" s="38"/>
      <c r="PCJ108" s="38"/>
      <c r="PCK108" s="38"/>
      <c r="PCL108" s="38"/>
      <c r="PCM108" s="38"/>
      <c r="PCN108" s="38"/>
      <c r="PCO108" s="38"/>
      <c r="PCP108" s="38"/>
      <c r="PCQ108" s="38"/>
      <c r="PCR108" s="38"/>
      <c r="PCS108" s="38"/>
      <c r="PCT108" s="38"/>
      <c r="PCU108" s="38"/>
      <c r="PCV108" s="38"/>
      <c r="PCW108" s="38"/>
      <c r="PCX108" s="38"/>
      <c r="PCY108" s="38"/>
      <c r="PCZ108" s="38"/>
      <c r="PDA108" s="38"/>
      <c r="PDB108" s="38"/>
      <c r="PDC108" s="38"/>
      <c r="PDD108" s="38"/>
      <c r="PDE108" s="38"/>
      <c r="PDF108" s="38"/>
      <c r="PDG108" s="38"/>
      <c r="PDH108" s="38"/>
      <c r="PDI108" s="38"/>
      <c r="PDJ108" s="38"/>
      <c r="PDK108" s="38"/>
      <c r="PDL108" s="38"/>
      <c r="PDM108" s="38"/>
      <c r="PDN108" s="38"/>
      <c r="PDO108" s="38"/>
      <c r="PDP108" s="38"/>
      <c r="PDQ108" s="38"/>
      <c r="PDR108" s="38"/>
      <c r="PDS108" s="38"/>
      <c r="PDT108" s="38"/>
      <c r="PDU108" s="38"/>
      <c r="PDV108" s="38"/>
      <c r="PDW108" s="38"/>
      <c r="PDX108" s="38"/>
      <c r="PDY108" s="38"/>
      <c r="PDZ108" s="38"/>
      <c r="PEA108" s="38"/>
      <c r="PEB108" s="38"/>
      <c r="PEC108" s="38"/>
      <c r="PED108" s="38"/>
      <c r="PEE108" s="38"/>
      <c r="PEF108" s="38"/>
      <c r="PEG108" s="38"/>
      <c r="PEH108" s="38"/>
      <c r="PEI108" s="38"/>
      <c r="PEJ108" s="38"/>
      <c r="PEK108" s="38"/>
      <c r="PEL108" s="38"/>
      <c r="PEM108" s="38"/>
      <c r="PEN108" s="38"/>
      <c r="PEO108" s="38"/>
      <c r="PEP108" s="38"/>
      <c r="PEQ108" s="38"/>
      <c r="PER108" s="38"/>
      <c r="PES108" s="38"/>
      <c r="PET108" s="38"/>
      <c r="PEU108" s="38"/>
      <c r="PEV108" s="38"/>
      <c r="PEW108" s="38"/>
      <c r="PEX108" s="38"/>
      <c r="PEY108" s="38"/>
      <c r="PEZ108" s="38"/>
      <c r="PFA108" s="38"/>
      <c r="PFB108" s="38"/>
      <c r="PFC108" s="38"/>
      <c r="PFD108" s="38"/>
      <c r="PFE108" s="38"/>
      <c r="PFF108" s="38"/>
      <c r="PFG108" s="38"/>
      <c r="PFH108" s="38"/>
      <c r="PFI108" s="38"/>
      <c r="PFJ108" s="38"/>
      <c r="PFK108" s="38"/>
      <c r="PFL108" s="38"/>
      <c r="PFM108" s="38"/>
      <c r="PFN108" s="38"/>
      <c r="PFO108" s="38"/>
      <c r="PFP108" s="38"/>
      <c r="PFQ108" s="38"/>
      <c r="PFR108" s="38"/>
      <c r="PFS108" s="38"/>
      <c r="PFT108" s="38"/>
      <c r="PFU108" s="38"/>
      <c r="PFV108" s="38"/>
      <c r="PFW108" s="38"/>
      <c r="PFX108" s="38"/>
      <c r="PFY108" s="38"/>
      <c r="PFZ108" s="38"/>
      <c r="PGA108" s="38"/>
      <c r="PGB108" s="38"/>
      <c r="PGC108" s="38"/>
      <c r="PGD108" s="38"/>
      <c r="PGE108" s="38"/>
      <c r="PGF108" s="38"/>
      <c r="PGG108" s="38"/>
      <c r="PGH108" s="38"/>
      <c r="PGI108" s="38"/>
      <c r="PGJ108" s="38"/>
      <c r="PGK108" s="38"/>
      <c r="PGL108" s="38"/>
      <c r="PGM108" s="38"/>
      <c r="PGN108" s="38"/>
      <c r="PGO108" s="38"/>
      <c r="PGP108" s="38"/>
      <c r="PGQ108" s="38"/>
      <c r="PGR108" s="38"/>
      <c r="PGS108" s="38"/>
      <c r="PGT108" s="38"/>
      <c r="PGU108" s="38"/>
      <c r="PGV108" s="38"/>
      <c r="PGW108" s="38"/>
      <c r="PGX108" s="38"/>
      <c r="PGY108" s="38"/>
      <c r="PGZ108" s="38"/>
      <c r="PHA108" s="38"/>
      <c r="PHB108" s="38"/>
      <c r="PHC108" s="38"/>
      <c r="PHD108" s="38"/>
      <c r="PHE108" s="38"/>
      <c r="PHF108" s="38"/>
      <c r="PHG108" s="38"/>
      <c r="PHH108" s="38"/>
      <c r="PHI108" s="38"/>
      <c r="PHJ108" s="38"/>
      <c r="PHK108" s="38"/>
      <c r="PHL108" s="38"/>
      <c r="PHM108" s="38"/>
      <c r="PHN108" s="38"/>
      <c r="PHO108" s="38"/>
      <c r="PHP108" s="38"/>
      <c r="PHQ108" s="38"/>
      <c r="PHR108" s="38"/>
      <c r="PHS108" s="38"/>
      <c r="PHT108" s="38"/>
      <c r="PHU108" s="38"/>
      <c r="PHV108" s="38"/>
      <c r="PHW108" s="38"/>
      <c r="PHX108" s="38"/>
      <c r="PHY108" s="38"/>
      <c r="PHZ108" s="38"/>
      <c r="PIA108" s="38"/>
      <c r="PIB108" s="38"/>
      <c r="PIC108" s="38"/>
      <c r="PID108" s="38"/>
      <c r="PIE108" s="38"/>
      <c r="PIF108" s="38"/>
      <c r="PIG108" s="38"/>
      <c r="PIH108" s="38"/>
      <c r="PII108" s="38"/>
      <c r="PIJ108" s="38"/>
      <c r="PIK108" s="38"/>
      <c r="PIL108" s="38"/>
      <c r="PIM108" s="38"/>
      <c r="PIN108" s="38"/>
      <c r="PIO108" s="38"/>
      <c r="PIP108" s="38"/>
      <c r="PIQ108" s="38"/>
      <c r="PIR108" s="38"/>
      <c r="PIS108" s="38"/>
      <c r="PIT108" s="38"/>
      <c r="PIU108" s="38"/>
      <c r="PIV108" s="38"/>
      <c r="PIW108" s="38"/>
      <c r="PIX108" s="38"/>
      <c r="PIY108" s="38"/>
      <c r="PIZ108" s="38"/>
      <c r="PJA108" s="38"/>
      <c r="PJB108" s="38"/>
      <c r="PJC108" s="38"/>
      <c r="PJD108" s="38"/>
      <c r="PJE108" s="38"/>
      <c r="PJF108" s="38"/>
      <c r="PJG108" s="38"/>
      <c r="PJH108" s="38"/>
      <c r="PJI108" s="38"/>
      <c r="PJJ108" s="38"/>
      <c r="PJK108" s="38"/>
      <c r="PJL108" s="38"/>
      <c r="PJM108" s="38"/>
      <c r="PJN108" s="38"/>
      <c r="PJO108" s="38"/>
      <c r="PJP108" s="38"/>
      <c r="PJQ108" s="38"/>
      <c r="PJR108" s="38"/>
      <c r="PJS108" s="38"/>
      <c r="PJT108" s="38"/>
      <c r="PJU108" s="38"/>
      <c r="PJV108" s="38"/>
      <c r="PJW108" s="38"/>
      <c r="PJX108" s="38"/>
      <c r="PJY108" s="38"/>
      <c r="PJZ108" s="38"/>
      <c r="PKA108" s="38"/>
      <c r="PKB108" s="38"/>
      <c r="PKC108" s="38"/>
      <c r="PKD108" s="38"/>
      <c r="PKE108" s="38"/>
      <c r="PKF108" s="38"/>
      <c r="PKG108" s="38"/>
      <c r="PKH108" s="38"/>
      <c r="PKI108" s="38"/>
      <c r="PKJ108" s="38"/>
      <c r="PKK108" s="38"/>
      <c r="PKL108" s="38"/>
      <c r="PKM108" s="38"/>
      <c r="PKN108" s="38"/>
      <c r="PKO108" s="38"/>
      <c r="PKP108" s="38"/>
      <c r="PKQ108" s="38"/>
      <c r="PKR108" s="38"/>
      <c r="PKS108" s="38"/>
      <c r="PKT108" s="38"/>
      <c r="PKU108" s="38"/>
      <c r="PKV108" s="38"/>
      <c r="PKW108" s="38"/>
      <c r="PKX108" s="38"/>
      <c r="PKY108" s="38"/>
      <c r="PKZ108" s="38"/>
      <c r="PLA108" s="38"/>
      <c r="PLB108" s="38"/>
      <c r="PLC108" s="38"/>
      <c r="PLD108" s="38"/>
      <c r="PLE108" s="38"/>
      <c r="PLF108" s="38"/>
      <c r="PLG108" s="38"/>
      <c r="PLH108" s="38"/>
      <c r="PLI108" s="38"/>
      <c r="PLJ108" s="38"/>
      <c r="PLK108" s="38"/>
      <c r="PLL108" s="38"/>
      <c r="PLM108" s="38"/>
      <c r="PLN108" s="38"/>
      <c r="PLO108" s="38"/>
      <c r="PLP108" s="38"/>
      <c r="PLQ108" s="38"/>
      <c r="PLR108" s="38"/>
      <c r="PLS108" s="38"/>
      <c r="PLT108" s="38"/>
      <c r="PLU108" s="38"/>
      <c r="PLV108" s="38"/>
      <c r="PLW108" s="38"/>
      <c r="PLX108" s="38"/>
      <c r="PLY108" s="38"/>
      <c r="PLZ108" s="38"/>
      <c r="PMA108" s="38"/>
      <c r="PMB108" s="38"/>
      <c r="PMC108" s="38"/>
      <c r="PMD108" s="38"/>
      <c r="PME108" s="38"/>
      <c r="PMF108" s="38"/>
      <c r="PMG108" s="38"/>
      <c r="PMH108" s="38"/>
      <c r="PMI108" s="38"/>
      <c r="PMJ108" s="38"/>
      <c r="PMK108" s="38"/>
      <c r="PML108" s="38"/>
      <c r="PMM108" s="38"/>
      <c r="PMN108" s="38"/>
      <c r="PMO108" s="38"/>
      <c r="PMP108" s="38"/>
      <c r="PMQ108" s="38"/>
      <c r="PMR108" s="38"/>
      <c r="PMS108" s="38"/>
      <c r="PMT108" s="38"/>
      <c r="PMU108" s="38"/>
      <c r="PMV108" s="38"/>
      <c r="PMW108" s="38"/>
      <c r="PMX108" s="38"/>
      <c r="PMY108" s="38"/>
      <c r="PMZ108" s="38"/>
      <c r="PNA108" s="38"/>
      <c r="PNB108" s="38"/>
      <c r="PNC108" s="38"/>
      <c r="PND108" s="38"/>
      <c r="PNE108" s="38"/>
      <c r="PNF108" s="38"/>
      <c r="PNG108" s="38"/>
      <c r="PNH108" s="38"/>
      <c r="PNI108" s="38"/>
      <c r="PNJ108" s="38"/>
      <c r="PNK108" s="38"/>
      <c r="PNL108" s="38"/>
      <c r="PNM108" s="38"/>
      <c r="PNN108" s="38"/>
      <c r="PNO108" s="38"/>
      <c r="PNP108" s="38"/>
      <c r="PNQ108" s="38"/>
      <c r="PNR108" s="38"/>
      <c r="PNS108" s="38"/>
      <c r="PNT108" s="38"/>
      <c r="PNU108" s="38"/>
      <c r="PNV108" s="38"/>
      <c r="PNW108" s="38"/>
      <c r="PNX108" s="38"/>
      <c r="PNY108" s="38"/>
      <c r="PNZ108" s="38"/>
      <c r="POA108" s="38"/>
      <c r="POB108" s="38"/>
      <c r="POC108" s="38"/>
      <c r="POD108" s="38"/>
      <c r="POE108" s="38"/>
      <c r="POF108" s="38"/>
      <c r="POG108" s="38"/>
      <c r="POH108" s="38"/>
      <c r="POI108" s="38"/>
      <c r="POJ108" s="38"/>
      <c r="POK108" s="38"/>
      <c r="POL108" s="38"/>
      <c r="POM108" s="38"/>
      <c r="PON108" s="38"/>
      <c r="POO108" s="38"/>
      <c r="POP108" s="38"/>
      <c r="POQ108" s="38"/>
      <c r="POR108" s="38"/>
      <c r="POS108" s="38"/>
      <c r="POT108" s="38"/>
      <c r="POU108" s="38"/>
      <c r="POV108" s="38"/>
      <c r="POW108" s="38"/>
      <c r="POX108" s="38"/>
      <c r="POY108" s="38"/>
      <c r="POZ108" s="38"/>
      <c r="PPA108" s="38"/>
      <c r="PPB108" s="38"/>
      <c r="PPC108" s="38"/>
      <c r="PPD108" s="38"/>
      <c r="PPE108" s="38"/>
      <c r="PPF108" s="38"/>
      <c r="PPG108" s="38"/>
      <c r="PPH108" s="38"/>
      <c r="PPI108" s="38"/>
      <c r="PPJ108" s="38"/>
      <c r="PPK108" s="38"/>
      <c r="PPL108" s="38"/>
      <c r="PPM108" s="38"/>
      <c r="PPN108" s="38"/>
      <c r="PPO108" s="38"/>
      <c r="PPP108" s="38"/>
      <c r="PPQ108" s="38"/>
      <c r="PPR108" s="38"/>
      <c r="PPS108" s="38"/>
      <c r="PPT108" s="38"/>
      <c r="PPU108" s="38"/>
      <c r="PPV108" s="38"/>
      <c r="PPW108" s="38"/>
      <c r="PPX108" s="38"/>
      <c r="PPY108" s="38"/>
      <c r="PPZ108" s="38"/>
      <c r="PQA108" s="38"/>
      <c r="PQB108" s="38"/>
      <c r="PQC108" s="38"/>
      <c r="PQD108" s="38"/>
      <c r="PQE108" s="38"/>
      <c r="PQF108" s="38"/>
      <c r="PQG108" s="38"/>
      <c r="PQH108" s="38"/>
      <c r="PQI108" s="38"/>
      <c r="PQJ108" s="38"/>
      <c r="PQK108" s="38"/>
      <c r="PQL108" s="38"/>
      <c r="PQM108" s="38"/>
      <c r="PQN108" s="38"/>
      <c r="PQO108" s="38"/>
      <c r="PQP108" s="38"/>
      <c r="PQQ108" s="38"/>
      <c r="PQR108" s="38"/>
      <c r="PQS108" s="38"/>
      <c r="PQT108" s="38"/>
      <c r="PQU108" s="38"/>
      <c r="PQV108" s="38"/>
      <c r="PQW108" s="38"/>
      <c r="PQX108" s="38"/>
      <c r="PQY108" s="38"/>
      <c r="PQZ108" s="38"/>
      <c r="PRA108" s="38"/>
      <c r="PRB108" s="38"/>
      <c r="PRC108" s="38"/>
      <c r="PRD108" s="38"/>
      <c r="PRE108" s="38"/>
      <c r="PRF108" s="38"/>
      <c r="PRG108" s="38"/>
      <c r="PRH108" s="38"/>
      <c r="PRI108" s="38"/>
      <c r="PRJ108" s="38"/>
      <c r="PRK108" s="38"/>
      <c r="PRL108" s="38"/>
      <c r="PRM108" s="38"/>
      <c r="PRN108" s="38"/>
      <c r="PRO108" s="38"/>
      <c r="PRP108" s="38"/>
      <c r="PRQ108" s="38"/>
      <c r="PRR108" s="38"/>
      <c r="PRS108" s="38"/>
      <c r="PRT108" s="38"/>
      <c r="PRU108" s="38"/>
      <c r="PRV108" s="38"/>
      <c r="PRW108" s="38"/>
      <c r="PRX108" s="38"/>
      <c r="PRY108" s="38"/>
      <c r="PRZ108" s="38"/>
      <c r="PSA108" s="38"/>
      <c r="PSB108" s="38"/>
      <c r="PSC108" s="38"/>
      <c r="PSD108" s="38"/>
      <c r="PSE108" s="38"/>
      <c r="PSF108" s="38"/>
      <c r="PSG108" s="38"/>
      <c r="PSH108" s="38"/>
      <c r="PSI108" s="38"/>
      <c r="PSJ108" s="38"/>
      <c r="PSK108" s="38"/>
      <c r="PSL108" s="38"/>
      <c r="PSM108" s="38"/>
      <c r="PSN108" s="38"/>
      <c r="PSO108" s="38"/>
      <c r="PSP108" s="38"/>
      <c r="PSQ108" s="38"/>
      <c r="PSR108" s="38"/>
      <c r="PSS108" s="38"/>
      <c r="PST108" s="38"/>
      <c r="PSU108" s="38"/>
      <c r="PSV108" s="38"/>
      <c r="PSW108" s="38"/>
      <c r="PSX108" s="38"/>
      <c r="PSY108" s="38"/>
      <c r="PSZ108" s="38"/>
      <c r="PTA108" s="38"/>
      <c r="PTB108" s="38"/>
      <c r="PTC108" s="38"/>
      <c r="PTD108" s="38"/>
      <c r="PTE108" s="38"/>
      <c r="PTF108" s="38"/>
      <c r="PTG108" s="38"/>
      <c r="PTH108" s="38"/>
      <c r="PTI108" s="38"/>
      <c r="PTJ108" s="38"/>
      <c r="PTK108" s="38"/>
      <c r="PTL108" s="38"/>
      <c r="PTM108" s="38"/>
      <c r="PTN108" s="38"/>
      <c r="PTO108" s="38"/>
      <c r="PTP108" s="38"/>
      <c r="PTQ108" s="38"/>
      <c r="PTR108" s="38"/>
      <c r="PTS108" s="38"/>
      <c r="PTT108" s="38"/>
      <c r="PTU108" s="38"/>
      <c r="PTV108" s="38"/>
      <c r="PTW108" s="38"/>
      <c r="PTX108" s="38"/>
      <c r="PTY108" s="38"/>
      <c r="PTZ108" s="38"/>
      <c r="PUA108" s="38"/>
      <c r="PUB108" s="38"/>
      <c r="PUC108" s="38"/>
      <c r="PUD108" s="38"/>
      <c r="PUE108" s="38"/>
      <c r="PUF108" s="38"/>
      <c r="PUG108" s="38"/>
      <c r="PUH108" s="38"/>
      <c r="PUI108" s="38"/>
      <c r="PUJ108" s="38"/>
      <c r="PUK108" s="38"/>
      <c r="PUL108" s="38"/>
      <c r="PUM108" s="38"/>
      <c r="PUN108" s="38"/>
      <c r="PUO108" s="38"/>
      <c r="PUP108" s="38"/>
      <c r="PUQ108" s="38"/>
      <c r="PUR108" s="38"/>
      <c r="PUS108" s="38"/>
      <c r="PUT108" s="38"/>
      <c r="PUU108" s="38"/>
      <c r="PUV108" s="38"/>
      <c r="PUW108" s="38"/>
      <c r="PUX108" s="38"/>
      <c r="PUY108" s="38"/>
      <c r="PUZ108" s="38"/>
      <c r="PVA108" s="38"/>
      <c r="PVB108" s="38"/>
      <c r="PVC108" s="38"/>
      <c r="PVD108" s="38"/>
      <c r="PVE108" s="38"/>
      <c r="PVF108" s="38"/>
      <c r="PVG108" s="38"/>
      <c r="PVH108" s="38"/>
      <c r="PVI108" s="38"/>
      <c r="PVJ108" s="38"/>
      <c r="PVK108" s="38"/>
      <c r="PVL108" s="38"/>
      <c r="PVM108" s="38"/>
      <c r="PVN108" s="38"/>
      <c r="PVO108" s="38"/>
      <c r="PVP108" s="38"/>
      <c r="PVQ108" s="38"/>
      <c r="PVR108" s="38"/>
      <c r="PVS108" s="38"/>
      <c r="PVT108" s="38"/>
      <c r="PVU108" s="38"/>
      <c r="PVV108" s="38"/>
      <c r="PVW108" s="38"/>
      <c r="PVX108" s="38"/>
      <c r="PVY108" s="38"/>
      <c r="PVZ108" s="38"/>
      <c r="PWA108" s="38"/>
      <c r="PWB108" s="38"/>
      <c r="PWC108" s="38"/>
      <c r="PWD108" s="38"/>
      <c r="PWE108" s="38"/>
      <c r="PWF108" s="38"/>
      <c r="PWG108" s="38"/>
      <c r="PWH108" s="38"/>
      <c r="PWI108" s="38"/>
      <c r="PWJ108" s="38"/>
      <c r="PWK108" s="38"/>
      <c r="PWL108" s="38"/>
      <c r="PWM108" s="38"/>
      <c r="PWN108" s="38"/>
      <c r="PWO108" s="38"/>
      <c r="PWP108" s="38"/>
      <c r="PWQ108" s="38"/>
      <c r="PWR108" s="38"/>
      <c r="PWS108" s="38"/>
      <c r="PWT108" s="38"/>
      <c r="PWU108" s="38"/>
      <c r="PWV108" s="38"/>
      <c r="PWW108" s="38"/>
      <c r="PWX108" s="38"/>
      <c r="PWY108" s="38"/>
      <c r="PWZ108" s="38"/>
      <c r="PXA108" s="38"/>
      <c r="PXB108" s="38"/>
      <c r="PXC108" s="38"/>
      <c r="PXD108" s="38"/>
      <c r="PXE108" s="38"/>
      <c r="PXF108" s="38"/>
      <c r="PXG108" s="38"/>
      <c r="PXH108" s="38"/>
      <c r="PXI108" s="38"/>
      <c r="PXJ108" s="38"/>
      <c r="PXK108" s="38"/>
      <c r="PXL108" s="38"/>
      <c r="PXM108" s="38"/>
      <c r="PXN108" s="38"/>
      <c r="PXO108" s="38"/>
      <c r="PXP108" s="38"/>
      <c r="PXQ108" s="38"/>
      <c r="PXR108" s="38"/>
      <c r="PXS108" s="38"/>
      <c r="PXT108" s="38"/>
      <c r="PXU108" s="38"/>
      <c r="PXV108" s="38"/>
      <c r="PXW108" s="38"/>
      <c r="PXX108" s="38"/>
      <c r="PXY108" s="38"/>
      <c r="PXZ108" s="38"/>
      <c r="PYA108" s="38"/>
      <c r="PYB108" s="38"/>
      <c r="PYC108" s="38"/>
      <c r="PYD108" s="38"/>
      <c r="PYE108" s="38"/>
      <c r="PYF108" s="38"/>
      <c r="PYG108" s="38"/>
      <c r="PYH108" s="38"/>
      <c r="PYI108" s="38"/>
      <c r="PYJ108" s="38"/>
      <c r="PYK108" s="38"/>
      <c r="PYL108" s="38"/>
      <c r="PYM108" s="38"/>
      <c r="PYN108" s="38"/>
      <c r="PYO108" s="38"/>
      <c r="PYP108" s="38"/>
      <c r="PYQ108" s="38"/>
      <c r="PYR108" s="38"/>
      <c r="PYS108" s="38"/>
      <c r="PYT108" s="38"/>
      <c r="PYU108" s="38"/>
      <c r="PYV108" s="38"/>
      <c r="PYW108" s="38"/>
      <c r="PYX108" s="38"/>
      <c r="PYY108" s="38"/>
      <c r="PYZ108" s="38"/>
      <c r="PZA108" s="38"/>
      <c r="PZB108" s="38"/>
      <c r="PZC108" s="38"/>
      <c r="PZD108" s="38"/>
      <c r="PZE108" s="38"/>
      <c r="PZF108" s="38"/>
      <c r="PZG108" s="38"/>
      <c r="PZH108" s="38"/>
      <c r="PZI108" s="38"/>
      <c r="PZJ108" s="38"/>
      <c r="PZK108" s="38"/>
      <c r="PZL108" s="38"/>
      <c r="PZM108" s="38"/>
      <c r="PZN108" s="38"/>
      <c r="PZO108" s="38"/>
      <c r="PZP108" s="38"/>
      <c r="PZQ108" s="38"/>
      <c r="PZR108" s="38"/>
      <c r="PZS108" s="38"/>
      <c r="PZT108" s="38"/>
      <c r="PZU108" s="38"/>
      <c r="PZV108" s="38"/>
      <c r="PZW108" s="38"/>
      <c r="PZX108" s="38"/>
      <c r="PZY108" s="38"/>
      <c r="PZZ108" s="38"/>
      <c r="QAA108" s="38"/>
      <c r="QAB108" s="38"/>
      <c r="QAC108" s="38"/>
      <c r="QAD108" s="38"/>
      <c r="QAE108" s="38"/>
      <c r="QAF108" s="38"/>
      <c r="QAG108" s="38"/>
      <c r="QAH108" s="38"/>
      <c r="QAI108" s="38"/>
      <c r="QAJ108" s="38"/>
      <c r="QAK108" s="38"/>
      <c r="QAL108" s="38"/>
      <c r="QAM108" s="38"/>
      <c r="QAN108" s="38"/>
      <c r="QAO108" s="38"/>
      <c r="QAP108" s="38"/>
      <c r="QAQ108" s="38"/>
      <c r="QAR108" s="38"/>
      <c r="QAS108" s="38"/>
      <c r="QAT108" s="38"/>
      <c r="QAU108" s="38"/>
      <c r="QAV108" s="38"/>
      <c r="QAW108" s="38"/>
      <c r="QAX108" s="38"/>
      <c r="QAY108" s="38"/>
      <c r="QAZ108" s="38"/>
      <c r="QBA108" s="38"/>
      <c r="QBB108" s="38"/>
      <c r="QBC108" s="38"/>
      <c r="QBD108" s="38"/>
      <c r="QBE108" s="38"/>
      <c r="QBF108" s="38"/>
      <c r="QBG108" s="38"/>
      <c r="QBH108" s="38"/>
      <c r="QBI108" s="38"/>
      <c r="QBJ108" s="38"/>
      <c r="QBK108" s="38"/>
      <c r="QBL108" s="38"/>
      <c r="QBM108" s="38"/>
      <c r="QBN108" s="38"/>
      <c r="QBO108" s="38"/>
      <c r="QBP108" s="38"/>
      <c r="QBQ108" s="38"/>
      <c r="QBR108" s="38"/>
      <c r="QBS108" s="38"/>
      <c r="QBT108" s="38"/>
      <c r="QBU108" s="38"/>
      <c r="QBV108" s="38"/>
      <c r="QBW108" s="38"/>
      <c r="QBX108" s="38"/>
      <c r="QBY108" s="38"/>
      <c r="QBZ108" s="38"/>
      <c r="QCA108" s="38"/>
      <c r="QCB108" s="38"/>
      <c r="QCC108" s="38"/>
      <c r="QCD108" s="38"/>
      <c r="QCE108" s="38"/>
      <c r="QCF108" s="38"/>
      <c r="QCG108" s="38"/>
      <c r="QCH108" s="38"/>
      <c r="QCI108" s="38"/>
      <c r="QCJ108" s="38"/>
      <c r="QCK108" s="38"/>
      <c r="QCL108" s="38"/>
      <c r="QCM108" s="38"/>
      <c r="QCN108" s="38"/>
      <c r="QCO108" s="38"/>
      <c r="QCP108" s="38"/>
      <c r="QCQ108" s="38"/>
      <c r="QCR108" s="38"/>
      <c r="QCS108" s="38"/>
      <c r="QCT108" s="38"/>
      <c r="QCU108" s="38"/>
      <c r="QCV108" s="38"/>
      <c r="QCW108" s="38"/>
      <c r="QCX108" s="38"/>
      <c r="QCY108" s="38"/>
      <c r="QCZ108" s="38"/>
      <c r="QDA108" s="38"/>
      <c r="QDB108" s="38"/>
      <c r="QDC108" s="38"/>
      <c r="QDD108" s="38"/>
      <c r="QDE108" s="38"/>
      <c r="QDF108" s="38"/>
      <c r="QDG108" s="38"/>
      <c r="QDH108" s="38"/>
      <c r="QDI108" s="38"/>
      <c r="QDJ108" s="38"/>
      <c r="QDK108" s="38"/>
      <c r="QDL108" s="38"/>
      <c r="QDM108" s="38"/>
      <c r="QDN108" s="38"/>
      <c r="QDO108" s="38"/>
      <c r="QDP108" s="38"/>
      <c r="QDQ108" s="38"/>
      <c r="QDR108" s="38"/>
      <c r="QDS108" s="38"/>
      <c r="QDT108" s="38"/>
      <c r="QDU108" s="38"/>
      <c r="QDV108" s="38"/>
      <c r="QDW108" s="38"/>
      <c r="QDX108" s="38"/>
      <c r="QDY108" s="38"/>
      <c r="QDZ108" s="38"/>
      <c r="QEA108" s="38"/>
      <c r="QEB108" s="38"/>
      <c r="QEC108" s="38"/>
      <c r="QED108" s="38"/>
      <c r="QEE108" s="38"/>
      <c r="QEF108" s="38"/>
      <c r="QEG108" s="38"/>
      <c r="QEH108" s="38"/>
      <c r="QEI108" s="38"/>
      <c r="QEJ108" s="38"/>
      <c r="QEK108" s="38"/>
      <c r="QEL108" s="38"/>
      <c r="QEM108" s="38"/>
      <c r="QEN108" s="38"/>
      <c r="QEO108" s="38"/>
      <c r="QEP108" s="38"/>
      <c r="QEQ108" s="38"/>
      <c r="QER108" s="38"/>
      <c r="QES108" s="38"/>
      <c r="QET108" s="38"/>
      <c r="QEU108" s="38"/>
      <c r="QEV108" s="38"/>
      <c r="QEW108" s="38"/>
      <c r="QEX108" s="38"/>
      <c r="QEY108" s="38"/>
      <c r="QEZ108" s="38"/>
      <c r="QFA108" s="38"/>
      <c r="QFB108" s="38"/>
      <c r="QFC108" s="38"/>
      <c r="QFD108" s="38"/>
      <c r="QFE108" s="38"/>
      <c r="QFF108" s="38"/>
      <c r="QFG108" s="38"/>
      <c r="QFH108" s="38"/>
      <c r="QFI108" s="38"/>
      <c r="QFJ108" s="38"/>
      <c r="QFK108" s="38"/>
      <c r="QFL108" s="38"/>
      <c r="QFM108" s="38"/>
      <c r="QFN108" s="38"/>
      <c r="QFO108" s="38"/>
      <c r="QFP108" s="38"/>
      <c r="QFQ108" s="38"/>
      <c r="QFR108" s="38"/>
      <c r="QFS108" s="38"/>
      <c r="QFT108" s="38"/>
      <c r="QFU108" s="38"/>
      <c r="QFV108" s="38"/>
      <c r="QFW108" s="38"/>
      <c r="QFX108" s="38"/>
      <c r="QFY108" s="38"/>
      <c r="QFZ108" s="38"/>
      <c r="QGA108" s="38"/>
      <c r="QGB108" s="38"/>
      <c r="QGC108" s="38"/>
      <c r="QGD108" s="38"/>
      <c r="QGE108" s="38"/>
      <c r="QGF108" s="38"/>
      <c r="QGG108" s="38"/>
      <c r="QGH108" s="38"/>
      <c r="QGI108" s="38"/>
      <c r="QGJ108" s="38"/>
      <c r="QGK108" s="38"/>
      <c r="QGL108" s="38"/>
      <c r="QGM108" s="38"/>
      <c r="QGN108" s="38"/>
      <c r="QGO108" s="38"/>
      <c r="QGP108" s="38"/>
      <c r="QGQ108" s="38"/>
      <c r="QGR108" s="38"/>
      <c r="QGS108" s="38"/>
      <c r="QGT108" s="38"/>
      <c r="QGU108" s="38"/>
      <c r="QGV108" s="38"/>
      <c r="QGW108" s="38"/>
      <c r="QGX108" s="38"/>
      <c r="QGY108" s="38"/>
      <c r="QGZ108" s="38"/>
      <c r="QHA108" s="38"/>
      <c r="QHB108" s="38"/>
      <c r="QHC108" s="38"/>
      <c r="QHD108" s="38"/>
      <c r="QHE108" s="38"/>
      <c r="QHF108" s="38"/>
      <c r="QHG108" s="38"/>
      <c r="QHH108" s="38"/>
      <c r="QHI108" s="38"/>
      <c r="QHJ108" s="38"/>
      <c r="QHK108" s="38"/>
      <c r="QHL108" s="38"/>
      <c r="QHM108" s="38"/>
      <c r="QHN108" s="38"/>
      <c r="QHO108" s="38"/>
      <c r="QHP108" s="38"/>
      <c r="QHQ108" s="38"/>
      <c r="QHR108" s="38"/>
      <c r="QHS108" s="38"/>
      <c r="QHT108" s="38"/>
      <c r="QHU108" s="38"/>
      <c r="QHV108" s="38"/>
      <c r="QHW108" s="38"/>
      <c r="QHX108" s="38"/>
      <c r="QHY108" s="38"/>
      <c r="QHZ108" s="38"/>
      <c r="QIA108" s="38"/>
      <c r="QIB108" s="38"/>
      <c r="QIC108" s="38"/>
      <c r="QID108" s="38"/>
      <c r="QIE108" s="38"/>
      <c r="QIF108" s="38"/>
      <c r="QIG108" s="38"/>
      <c r="QIH108" s="38"/>
      <c r="QII108" s="38"/>
      <c r="QIJ108" s="38"/>
      <c r="QIK108" s="38"/>
      <c r="QIL108" s="38"/>
      <c r="QIM108" s="38"/>
      <c r="QIN108" s="38"/>
      <c r="QIO108" s="38"/>
      <c r="QIP108" s="38"/>
      <c r="QIQ108" s="38"/>
      <c r="QIR108" s="38"/>
      <c r="QIS108" s="38"/>
      <c r="QIT108" s="38"/>
      <c r="QIU108" s="38"/>
      <c r="QIV108" s="38"/>
      <c r="QIW108" s="38"/>
      <c r="QIX108" s="38"/>
      <c r="QIY108" s="38"/>
      <c r="QIZ108" s="38"/>
      <c r="QJA108" s="38"/>
      <c r="QJB108" s="38"/>
      <c r="QJC108" s="38"/>
      <c r="QJD108" s="38"/>
      <c r="QJE108" s="38"/>
      <c r="QJF108" s="38"/>
      <c r="QJG108" s="38"/>
      <c r="QJH108" s="38"/>
      <c r="QJI108" s="38"/>
      <c r="QJJ108" s="38"/>
      <c r="QJK108" s="38"/>
      <c r="QJL108" s="38"/>
      <c r="QJM108" s="38"/>
      <c r="QJN108" s="38"/>
      <c r="QJO108" s="38"/>
      <c r="QJP108" s="38"/>
      <c r="QJQ108" s="38"/>
      <c r="QJR108" s="38"/>
      <c r="QJS108" s="38"/>
      <c r="QJT108" s="38"/>
      <c r="QJU108" s="38"/>
      <c r="QJV108" s="38"/>
      <c r="QJW108" s="38"/>
      <c r="QJX108" s="38"/>
      <c r="QJY108" s="38"/>
      <c r="QJZ108" s="38"/>
      <c r="QKA108" s="38"/>
      <c r="QKB108" s="38"/>
      <c r="QKC108" s="38"/>
      <c r="QKD108" s="38"/>
      <c r="QKE108" s="38"/>
      <c r="QKF108" s="38"/>
      <c r="QKG108" s="38"/>
      <c r="QKH108" s="38"/>
      <c r="QKI108" s="38"/>
      <c r="QKJ108" s="38"/>
      <c r="QKK108" s="38"/>
      <c r="QKL108" s="38"/>
      <c r="QKM108" s="38"/>
      <c r="QKN108" s="38"/>
      <c r="QKO108" s="38"/>
      <c r="QKP108" s="38"/>
      <c r="QKQ108" s="38"/>
      <c r="QKR108" s="38"/>
      <c r="QKS108" s="38"/>
      <c r="QKT108" s="38"/>
      <c r="QKU108" s="38"/>
      <c r="QKV108" s="38"/>
      <c r="QKW108" s="38"/>
      <c r="QKX108" s="38"/>
      <c r="QKY108" s="38"/>
      <c r="QKZ108" s="38"/>
      <c r="QLA108" s="38"/>
      <c r="QLB108" s="38"/>
      <c r="QLC108" s="38"/>
      <c r="QLD108" s="38"/>
      <c r="QLE108" s="38"/>
      <c r="QLF108" s="38"/>
      <c r="QLG108" s="38"/>
      <c r="QLH108" s="38"/>
      <c r="QLI108" s="38"/>
      <c r="QLJ108" s="38"/>
      <c r="QLK108" s="38"/>
      <c r="QLL108" s="38"/>
      <c r="QLM108" s="38"/>
      <c r="QLN108" s="38"/>
      <c r="QLO108" s="38"/>
      <c r="QLP108" s="38"/>
      <c r="QLQ108" s="38"/>
      <c r="QLR108" s="38"/>
      <c r="QLS108" s="38"/>
      <c r="QLT108" s="38"/>
      <c r="QLU108" s="38"/>
      <c r="QLV108" s="38"/>
      <c r="QLW108" s="38"/>
      <c r="QLX108" s="38"/>
      <c r="QLY108" s="38"/>
      <c r="QLZ108" s="38"/>
      <c r="QMA108" s="38"/>
      <c r="QMB108" s="38"/>
      <c r="QMC108" s="38"/>
      <c r="QMD108" s="38"/>
      <c r="QME108" s="38"/>
      <c r="QMF108" s="38"/>
      <c r="QMG108" s="38"/>
      <c r="QMH108" s="38"/>
      <c r="QMI108" s="38"/>
      <c r="QMJ108" s="38"/>
      <c r="QMK108" s="38"/>
      <c r="QML108" s="38"/>
      <c r="QMM108" s="38"/>
      <c r="QMN108" s="38"/>
      <c r="QMO108" s="38"/>
      <c r="QMP108" s="38"/>
      <c r="QMQ108" s="38"/>
      <c r="QMR108" s="38"/>
      <c r="QMS108" s="38"/>
      <c r="QMT108" s="38"/>
      <c r="QMU108" s="38"/>
      <c r="QMV108" s="38"/>
      <c r="QMW108" s="38"/>
      <c r="QMX108" s="38"/>
      <c r="QMY108" s="38"/>
      <c r="QMZ108" s="38"/>
      <c r="QNA108" s="38"/>
      <c r="QNB108" s="38"/>
      <c r="QNC108" s="38"/>
      <c r="QND108" s="38"/>
      <c r="QNE108" s="38"/>
      <c r="QNF108" s="38"/>
      <c r="QNG108" s="38"/>
      <c r="QNH108" s="38"/>
      <c r="QNI108" s="38"/>
      <c r="QNJ108" s="38"/>
      <c r="QNK108" s="38"/>
      <c r="QNL108" s="38"/>
      <c r="QNM108" s="38"/>
      <c r="QNN108" s="38"/>
      <c r="QNO108" s="38"/>
      <c r="QNP108" s="38"/>
      <c r="QNQ108" s="38"/>
      <c r="QNR108" s="38"/>
      <c r="QNS108" s="38"/>
      <c r="QNT108" s="38"/>
      <c r="QNU108" s="38"/>
      <c r="QNV108" s="38"/>
      <c r="QNW108" s="38"/>
      <c r="QNX108" s="38"/>
      <c r="QNY108" s="38"/>
      <c r="QNZ108" s="38"/>
      <c r="QOA108" s="38"/>
      <c r="QOB108" s="38"/>
      <c r="QOC108" s="38"/>
      <c r="QOD108" s="38"/>
      <c r="QOE108" s="38"/>
      <c r="QOF108" s="38"/>
      <c r="QOG108" s="38"/>
      <c r="QOH108" s="38"/>
      <c r="QOI108" s="38"/>
      <c r="QOJ108" s="38"/>
      <c r="QOK108" s="38"/>
      <c r="QOL108" s="38"/>
      <c r="QOM108" s="38"/>
      <c r="QON108" s="38"/>
      <c r="QOO108" s="38"/>
      <c r="QOP108" s="38"/>
      <c r="QOQ108" s="38"/>
      <c r="QOR108" s="38"/>
      <c r="QOS108" s="38"/>
      <c r="QOT108" s="38"/>
      <c r="QOU108" s="38"/>
      <c r="QOV108" s="38"/>
      <c r="QOW108" s="38"/>
      <c r="QOX108" s="38"/>
      <c r="QOY108" s="38"/>
      <c r="QOZ108" s="38"/>
      <c r="QPA108" s="38"/>
      <c r="QPB108" s="38"/>
      <c r="QPC108" s="38"/>
      <c r="QPD108" s="38"/>
      <c r="QPE108" s="38"/>
      <c r="QPF108" s="38"/>
      <c r="QPG108" s="38"/>
      <c r="QPH108" s="38"/>
      <c r="QPI108" s="38"/>
      <c r="QPJ108" s="38"/>
      <c r="QPK108" s="38"/>
      <c r="QPL108" s="38"/>
      <c r="QPM108" s="38"/>
      <c r="QPN108" s="38"/>
      <c r="QPO108" s="38"/>
      <c r="QPP108" s="38"/>
      <c r="QPQ108" s="38"/>
      <c r="QPR108" s="38"/>
      <c r="QPS108" s="38"/>
      <c r="QPT108" s="38"/>
      <c r="QPU108" s="38"/>
      <c r="QPV108" s="38"/>
      <c r="QPW108" s="38"/>
      <c r="QPX108" s="38"/>
      <c r="QPY108" s="38"/>
      <c r="QPZ108" s="38"/>
      <c r="QQA108" s="38"/>
      <c r="QQB108" s="38"/>
      <c r="QQC108" s="38"/>
      <c r="QQD108" s="38"/>
      <c r="QQE108" s="38"/>
      <c r="QQF108" s="38"/>
      <c r="QQG108" s="38"/>
      <c r="QQH108" s="38"/>
      <c r="QQI108" s="38"/>
      <c r="QQJ108" s="38"/>
      <c r="QQK108" s="38"/>
      <c r="QQL108" s="38"/>
      <c r="QQM108" s="38"/>
      <c r="QQN108" s="38"/>
      <c r="QQO108" s="38"/>
      <c r="QQP108" s="38"/>
      <c r="QQQ108" s="38"/>
      <c r="QQR108" s="38"/>
      <c r="QQS108" s="38"/>
      <c r="QQT108" s="38"/>
      <c r="QQU108" s="38"/>
      <c r="QQV108" s="38"/>
      <c r="QQW108" s="38"/>
      <c r="QQX108" s="38"/>
      <c r="QQY108" s="38"/>
      <c r="QQZ108" s="38"/>
      <c r="QRA108" s="38"/>
      <c r="QRB108" s="38"/>
      <c r="QRC108" s="38"/>
      <c r="QRD108" s="38"/>
      <c r="QRE108" s="38"/>
      <c r="QRF108" s="38"/>
      <c r="QRG108" s="38"/>
      <c r="QRH108" s="38"/>
      <c r="QRI108" s="38"/>
      <c r="QRJ108" s="38"/>
      <c r="QRK108" s="38"/>
      <c r="QRL108" s="38"/>
      <c r="QRM108" s="38"/>
      <c r="QRN108" s="38"/>
      <c r="QRO108" s="38"/>
      <c r="QRP108" s="38"/>
      <c r="QRQ108" s="38"/>
      <c r="QRR108" s="38"/>
      <c r="QRS108" s="38"/>
      <c r="QRT108" s="38"/>
      <c r="QRU108" s="38"/>
      <c r="QRV108" s="38"/>
      <c r="QRW108" s="38"/>
      <c r="QRX108" s="38"/>
      <c r="QRY108" s="38"/>
      <c r="QRZ108" s="38"/>
      <c r="QSA108" s="38"/>
      <c r="QSB108" s="38"/>
      <c r="QSC108" s="38"/>
      <c r="QSD108" s="38"/>
      <c r="QSE108" s="38"/>
      <c r="QSF108" s="38"/>
      <c r="QSG108" s="38"/>
      <c r="QSH108" s="38"/>
      <c r="QSI108" s="38"/>
      <c r="QSJ108" s="38"/>
      <c r="QSK108" s="38"/>
      <c r="QSL108" s="38"/>
      <c r="QSM108" s="38"/>
      <c r="QSN108" s="38"/>
      <c r="QSO108" s="38"/>
      <c r="QSP108" s="38"/>
      <c r="QSQ108" s="38"/>
      <c r="QSR108" s="38"/>
      <c r="QSS108" s="38"/>
      <c r="QST108" s="38"/>
      <c r="QSU108" s="38"/>
      <c r="QSV108" s="38"/>
      <c r="QSW108" s="38"/>
      <c r="QSX108" s="38"/>
      <c r="QSY108" s="38"/>
      <c r="QSZ108" s="38"/>
      <c r="QTA108" s="38"/>
      <c r="QTB108" s="38"/>
      <c r="QTC108" s="38"/>
      <c r="QTD108" s="38"/>
      <c r="QTE108" s="38"/>
      <c r="QTF108" s="38"/>
      <c r="QTG108" s="38"/>
      <c r="QTH108" s="38"/>
      <c r="QTI108" s="38"/>
      <c r="QTJ108" s="38"/>
      <c r="QTK108" s="38"/>
      <c r="QTL108" s="38"/>
      <c r="QTM108" s="38"/>
      <c r="QTN108" s="38"/>
      <c r="QTO108" s="38"/>
      <c r="QTP108" s="38"/>
      <c r="QTQ108" s="38"/>
      <c r="QTR108" s="38"/>
      <c r="QTS108" s="38"/>
      <c r="QTT108" s="38"/>
      <c r="QTU108" s="38"/>
      <c r="QTV108" s="38"/>
      <c r="QTW108" s="38"/>
      <c r="QTX108" s="38"/>
      <c r="QTY108" s="38"/>
      <c r="QTZ108" s="38"/>
      <c r="QUA108" s="38"/>
      <c r="QUB108" s="38"/>
      <c r="QUC108" s="38"/>
      <c r="QUD108" s="38"/>
      <c r="QUE108" s="38"/>
      <c r="QUF108" s="38"/>
      <c r="QUG108" s="38"/>
      <c r="QUH108" s="38"/>
      <c r="QUI108" s="38"/>
      <c r="QUJ108" s="38"/>
      <c r="QUK108" s="38"/>
      <c r="QUL108" s="38"/>
      <c r="QUM108" s="38"/>
      <c r="QUN108" s="38"/>
      <c r="QUO108" s="38"/>
      <c r="QUP108" s="38"/>
      <c r="QUQ108" s="38"/>
      <c r="QUR108" s="38"/>
      <c r="QUS108" s="38"/>
      <c r="QUT108" s="38"/>
      <c r="QUU108" s="38"/>
      <c r="QUV108" s="38"/>
      <c r="QUW108" s="38"/>
      <c r="QUX108" s="38"/>
      <c r="QUY108" s="38"/>
      <c r="QUZ108" s="38"/>
      <c r="QVA108" s="38"/>
      <c r="QVB108" s="38"/>
      <c r="QVC108" s="38"/>
      <c r="QVD108" s="38"/>
      <c r="QVE108" s="38"/>
      <c r="QVF108" s="38"/>
      <c r="QVG108" s="38"/>
      <c r="QVH108" s="38"/>
      <c r="QVI108" s="38"/>
      <c r="QVJ108" s="38"/>
      <c r="QVK108" s="38"/>
      <c r="QVL108" s="38"/>
      <c r="QVM108" s="38"/>
      <c r="QVN108" s="38"/>
      <c r="QVO108" s="38"/>
      <c r="QVP108" s="38"/>
      <c r="QVQ108" s="38"/>
      <c r="QVR108" s="38"/>
      <c r="QVS108" s="38"/>
      <c r="QVT108" s="38"/>
      <c r="QVU108" s="38"/>
      <c r="QVV108" s="38"/>
      <c r="QVW108" s="38"/>
      <c r="QVX108" s="38"/>
      <c r="QVY108" s="38"/>
      <c r="QVZ108" s="38"/>
      <c r="QWA108" s="38"/>
      <c r="QWB108" s="38"/>
      <c r="QWC108" s="38"/>
      <c r="QWD108" s="38"/>
      <c r="QWE108" s="38"/>
      <c r="QWF108" s="38"/>
      <c r="QWG108" s="38"/>
      <c r="QWH108" s="38"/>
      <c r="QWI108" s="38"/>
      <c r="QWJ108" s="38"/>
      <c r="QWK108" s="38"/>
      <c r="QWL108" s="38"/>
      <c r="QWM108" s="38"/>
      <c r="QWN108" s="38"/>
      <c r="QWO108" s="38"/>
      <c r="QWP108" s="38"/>
      <c r="QWQ108" s="38"/>
      <c r="QWR108" s="38"/>
      <c r="QWS108" s="38"/>
      <c r="QWT108" s="38"/>
      <c r="QWU108" s="38"/>
      <c r="QWV108" s="38"/>
      <c r="QWW108" s="38"/>
      <c r="QWX108" s="38"/>
      <c r="QWY108" s="38"/>
      <c r="QWZ108" s="38"/>
      <c r="QXA108" s="38"/>
      <c r="QXB108" s="38"/>
      <c r="QXC108" s="38"/>
      <c r="QXD108" s="38"/>
      <c r="QXE108" s="38"/>
      <c r="QXF108" s="38"/>
      <c r="QXG108" s="38"/>
      <c r="QXH108" s="38"/>
      <c r="QXI108" s="38"/>
      <c r="QXJ108" s="38"/>
      <c r="QXK108" s="38"/>
      <c r="QXL108" s="38"/>
      <c r="QXM108" s="38"/>
      <c r="QXN108" s="38"/>
      <c r="QXO108" s="38"/>
      <c r="QXP108" s="38"/>
      <c r="QXQ108" s="38"/>
      <c r="QXR108" s="38"/>
      <c r="QXS108" s="38"/>
      <c r="QXT108" s="38"/>
      <c r="QXU108" s="38"/>
      <c r="QXV108" s="38"/>
      <c r="QXW108" s="38"/>
      <c r="QXX108" s="38"/>
      <c r="QXY108" s="38"/>
      <c r="QXZ108" s="38"/>
      <c r="QYA108" s="38"/>
      <c r="QYB108" s="38"/>
      <c r="QYC108" s="38"/>
      <c r="QYD108" s="38"/>
      <c r="QYE108" s="38"/>
      <c r="QYF108" s="38"/>
      <c r="QYG108" s="38"/>
      <c r="QYH108" s="38"/>
      <c r="QYI108" s="38"/>
      <c r="QYJ108" s="38"/>
      <c r="QYK108" s="38"/>
      <c r="QYL108" s="38"/>
      <c r="QYM108" s="38"/>
      <c r="QYN108" s="38"/>
      <c r="QYO108" s="38"/>
      <c r="QYP108" s="38"/>
      <c r="QYQ108" s="38"/>
      <c r="QYR108" s="38"/>
      <c r="QYS108" s="38"/>
      <c r="QYT108" s="38"/>
      <c r="QYU108" s="38"/>
      <c r="QYV108" s="38"/>
      <c r="QYW108" s="38"/>
      <c r="QYX108" s="38"/>
      <c r="QYY108" s="38"/>
      <c r="QYZ108" s="38"/>
      <c r="QZA108" s="38"/>
      <c r="QZB108" s="38"/>
      <c r="QZC108" s="38"/>
      <c r="QZD108" s="38"/>
      <c r="QZE108" s="38"/>
      <c r="QZF108" s="38"/>
      <c r="QZG108" s="38"/>
      <c r="QZH108" s="38"/>
      <c r="QZI108" s="38"/>
      <c r="QZJ108" s="38"/>
      <c r="QZK108" s="38"/>
      <c r="QZL108" s="38"/>
      <c r="QZM108" s="38"/>
      <c r="QZN108" s="38"/>
      <c r="QZO108" s="38"/>
      <c r="QZP108" s="38"/>
      <c r="QZQ108" s="38"/>
      <c r="QZR108" s="38"/>
      <c r="QZS108" s="38"/>
      <c r="QZT108" s="38"/>
      <c r="QZU108" s="38"/>
      <c r="QZV108" s="38"/>
      <c r="QZW108" s="38"/>
      <c r="QZX108" s="38"/>
      <c r="QZY108" s="38"/>
      <c r="QZZ108" s="38"/>
      <c r="RAA108" s="38"/>
      <c r="RAB108" s="38"/>
      <c r="RAC108" s="38"/>
      <c r="RAD108" s="38"/>
      <c r="RAE108" s="38"/>
      <c r="RAF108" s="38"/>
      <c r="RAG108" s="38"/>
      <c r="RAH108" s="38"/>
      <c r="RAI108" s="38"/>
      <c r="RAJ108" s="38"/>
      <c r="RAK108" s="38"/>
      <c r="RAL108" s="38"/>
      <c r="RAM108" s="38"/>
      <c r="RAN108" s="38"/>
      <c r="RAO108" s="38"/>
      <c r="RAP108" s="38"/>
      <c r="RAQ108" s="38"/>
      <c r="RAR108" s="38"/>
      <c r="RAS108" s="38"/>
      <c r="RAT108" s="38"/>
      <c r="RAU108" s="38"/>
      <c r="RAV108" s="38"/>
      <c r="RAW108" s="38"/>
      <c r="RAX108" s="38"/>
      <c r="RAY108" s="38"/>
      <c r="RAZ108" s="38"/>
      <c r="RBA108" s="38"/>
      <c r="RBB108" s="38"/>
      <c r="RBC108" s="38"/>
      <c r="RBD108" s="38"/>
      <c r="RBE108" s="38"/>
      <c r="RBF108" s="38"/>
      <c r="RBG108" s="38"/>
      <c r="RBH108" s="38"/>
      <c r="RBI108" s="38"/>
      <c r="RBJ108" s="38"/>
      <c r="RBK108" s="38"/>
      <c r="RBL108" s="38"/>
      <c r="RBM108" s="38"/>
      <c r="RBN108" s="38"/>
      <c r="RBO108" s="38"/>
      <c r="RBP108" s="38"/>
      <c r="RBQ108" s="38"/>
      <c r="RBR108" s="38"/>
      <c r="RBS108" s="38"/>
      <c r="RBT108" s="38"/>
      <c r="RBU108" s="38"/>
      <c r="RBV108" s="38"/>
      <c r="RBW108" s="38"/>
      <c r="RBX108" s="38"/>
      <c r="RBY108" s="38"/>
      <c r="RBZ108" s="38"/>
      <c r="RCA108" s="38"/>
      <c r="RCB108" s="38"/>
      <c r="RCC108" s="38"/>
      <c r="RCD108" s="38"/>
      <c r="RCE108" s="38"/>
      <c r="RCF108" s="38"/>
      <c r="RCG108" s="38"/>
      <c r="RCH108" s="38"/>
      <c r="RCI108" s="38"/>
      <c r="RCJ108" s="38"/>
      <c r="RCK108" s="38"/>
      <c r="RCL108" s="38"/>
      <c r="RCM108" s="38"/>
      <c r="RCN108" s="38"/>
      <c r="RCO108" s="38"/>
      <c r="RCP108" s="38"/>
      <c r="RCQ108" s="38"/>
      <c r="RCR108" s="38"/>
      <c r="RCS108" s="38"/>
      <c r="RCT108" s="38"/>
      <c r="RCU108" s="38"/>
      <c r="RCV108" s="38"/>
      <c r="RCW108" s="38"/>
      <c r="RCX108" s="38"/>
      <c r="RCY108" s="38"/>
      <c r="RCZ108" s="38"/>
      <c r="RDA108" s="38"/>
      <c r="RDB108" s="38"/>
      <c r="RDC108" s="38"/>
      <c r="RDD108" s="38"/>
      <c r="RDE108" s="38"/>
      <c r="RDF108" s="38"/>
      <c r="RDG108" s="38"/>
      <c r="RDH108" s="38"/>
      <c r="RDI108" s="38"/>
      <c r="RDJ108" s="38"/>
      <c r="RDK108" s="38"/>
      <c r="RDL108" s="38"/>
      <c r="RDM108" s="38"/>
      <c r="RDN108" s="38"/>
      <c r="RDO108" s="38"/>
      <c r="RDP108" s="38"/>
      <c r="RDQ108" s="38"/>
      <c r="RDR108" s="38"/>
      <c r="RDS108" s="38"/>
      <c r="RDT108" s="38"/>
      <c r="RDU108" s="38"/>
      <c r="RDV108" s="38"/>
      <c r="RDW108" s="38"/>
      <c r="RDX108" s="38"/>
      <c r="RDY108" s="38"/>
      <c r="RDZ108" s="38"/>
      <c r="REA108" s="38"/>
      <c r="REB108" s="38"/>
      <c r="REC108" s="38"/>
      <c r="RED108" s="38"/>
      <c r="REE108" s="38"/>
      <c r="REF108" s="38"/>
      <c r="REG108" s="38"/>
      <c r="REH108" s="38"/>
      <c r="REI108" s="38"/>
      <c r="REJ108" s="38"/>
      <c r="REK108" s="38"/>
      <c r="REL108" s="38"/>
      <c r="REM108" s="38"/>
      <c r="REN108" s="38"/>
      <c r="REO108" s="38"/>
      <c r="REP108" s="38"/>
      <c r="REQ108" s="38"/>
      <c r="RER108" s="38"/>
      <c r="RES108" s="38"/>
      <c r="RET108" s="38"/>
      <c r="REU108" s="38"/>
      <c r="REV108" s="38"/>
      <c r="REW108" s="38"/>
      <c r="REX108" s="38"/>
      <c r="REY108" s="38"/>
      <c r="REZ108" s="38"/>
      <c r="RFA108" s="38"/>
      <c r="RFB108" s="38"/>
      <c r="RFC108" s="38"/>
      <c r="RFD108" s="38"/>
      <c r="RFE108" s="38"/>
      <c r="RFF108" s="38"/>
      <c r="RFG108" s="38"/>
      <c r="RFH108" s="38"/>
      <c r="RFI108" s="38"/>
      <c r="RFJ108" s="38"/>
      <c r="RFK108" s="38"/>
      <c r="RFL108" s="38"/>
      <c r="RFM108" s="38"/>
      <c r="RFN108" s="38"/>
      <c r="RFO108" s="38"/>
      <c r="RFP108" s="38"/>
      <c r="RFQ108" s="38"/>
      <c r="RFR108" s="38"/>
      <c r="RFS108" s="38"/>
      <c r="RFT108" s="38"/>
      <c r="RFU108" s="38"/>
      <c r="RFV108" s="38"/>
      <c r="RFW108" s="38"/>
      <c r="RFX108" s="38"/>
      <c r="RFY108" s="38"/>
      <c r="RFZ108" s="38"/>
      <c r="RGA108" s="38"/>
      <c r="RGB108" s="38"/>
      <c r="RGC108" s="38"/>
      <c r="RGD108" s="38"/>
      <c r="RGE108" s="38"/>
      <c r="RGF108" s="38"/>
      <c r="RGG108" s="38"/>
      <c r="RGH108" s="38"/>
      <c r="RGI108" s="38"/>
      <c r="RGJ108" s="38"/>
      <c r="RGK108" s="38"/>
      <c r="RGL108" s="38"/>
      <c r="RGM108" s="38"/>
      <c r="RGN108" s="38"/>
      <c r="RGO108" s="38"/>
      <c r="RGP108" s="38"/>
      <c r="RGQ108" s="38"/>
      <c r="RGR108" s="38"/>
      <c r="RGS108" s="38"/>
      <c r="RGT108" s="38"/>
      <c r="RGU108" s="38"/>
      <c r="RGV108" s="38"/>
      <c r="RGW108" s="38"/>
      <c r="RGX108" s="38"/>
      <c r="RGY108" s="38"/>
      <c r="RGZ108" s="38"/>
      <c r="RHA108" s="38"/>
      <c r="RHB108" s="38"/>
      <c r="RHC108" s="38"/>
      <c r="RHD108" s="38"/>
      <c r="RHE108" s="38"/>
      <c r="RHF108" s="38"/>
      <c r="RHG108" s="38"/>
      <c r="RHH108" s="38"/>
      <c r="RHI108" s="38"/>
      <c r="RHJ108" s="38"/>
      <c r="RHK108" s="38"/>
      <c r="RHL108" s="38"/>
      <c r="RHM108" s="38"/>
      <c r="RHN108" s="38"/>
      <c r="RHO108" s="38"/>
      <c r="RHP108" s="38"/>
      <c r="RHQ108" s="38"/>
      <c r="RHR108" s="38"/>
      <c r="RHS108" s="38"/>
      <c r="RHT108" s="38"/>
      <c r="RHU108" s="38"/>
      <c r="RHV108" s="38"/>
      <c r="RHW108" s="38"/>
      <c r="RHX108" s="38"/>
      <c r="RHY108" s="38"/>
      <c r="RHZ108" s="38"/>
      <c r="RIA108" s="38"/>
      <c r="RIB108" s="38"/>
      <c r="RIC108" s="38"/>
      <c r="RID108" s="38"/>
      <c r="RIE108" s="38"/>
      <c r="RIF108" s="38"/>
      <c r="RIG108" s="38"/>
      <c r="RIH108" s="38"/>
      <c r="RII108" s="38"/>
      <c r="RIJ108" s="38"/>
      <c r="RIK108" s="38"/>
      <c r="RIL108" s="38"/>
      <c r="RIM108" s="38"/>
      <c r="RIN108" s="38"/>
      <c r="RIO108" s="38"/>
      <c r="RIP108" s="38"/>
      <c r="RIQ108" s="38"/>
      <c r="RIR108" s="38"/>
      <c r="RIS108" s="38"/>
      <c r="RIT108" s="38"/>
      <c r="RIU108" s="38"/>
      <c r="RIV108" s="38"/>
      <c r="RIW108" s="38"/>
      <c r="RIX108" s="38"/>
      <c r="RIY108" s="38"/>
      <c r="RIZ108" s="38"/>
      <c r="RJA108" s="38"/>
      <c r="RJB108" s="38"/>
      <c r="RJC108" s="38"/>
      <c r="RJD108" s="38"/>
      <c r="RJE108" s="38"/>
      <c r="RJF108" s="38"/>
      <c r="RJG108" s="38"/>
      <c r="RJH108" s="38"/>
      <c r="RJI108" s="38"/>
      <c r="RJJ108" s="38"/>
      <c r="RJK108" s="38"/>
      <c r="RJL108" s="38"/>
      <c r="RJM108" s="38"/>
      <c r="RJN108" s="38"/>
      <c r="RJO108" s="38"/>
      <c r="RJP108" s="38"/>
      <c r="RJQ108" s="38"/>
      <c r="RJR108" s="38"/>
      <c r="RJS108" s="38"/>
      <c r="RJT108" s="38"/>
      <c r="RJU108" s="38"/>
      <c r="RJV108" s="38"/>
      <c r="RJW108" s="38"/>
      <c r="RJX108" s="38"/>
      <c r="RJY108" s="38"/>
      <c r="RJZ108" s="38"/>
      <c r="RKA108" s="38"/>
      <c r="RKB108" s="38"/>
      <c r="RKC108" s="38"/>
      <c r="RKD108" s="38"/>
      <c r="RKE108" s="38"/>
      <c r="RKF108" s="38"/>
      <c r="RKG108" s="38"/>
      <c r="RKH108" s="38"/>
      <c r="RKI108" s="38"/>
      <c r="RKJ108" s="38"/>
      <c r="RKK108" s="38"/>
      <c r="RKL108" s="38"/>
      <c r="RKM108" s="38"/>
      <c r="RKN108" s="38"/>
      <c r="RKO108" s="38"/>
      <c r="RKP108" s="38"/>
      <c r="RKQ108" s="38"/>
      <c r="RKR108" s="38"/>
      <c r="RKS108" s="38"/>
      <c r="RKT108" s="38"/>
      <c r="RKU108" s="38"/>
      <c r="RKV108" s="38"/>
      <c r="RKW108" s="38"/>
      <c r="RKX108" s="38"/>
      <c r="RKY108" s="38"/>
      <c r="RKZ108" s="38"/>
      <c r="RLA108" s="38"/>
      <c r="RLB108" s="38"/>
      <c r="RLC108" s="38"/>
      <c r="RLD108" s="38"/>
      <c r="RLE108" s="38"/>
      <c r="RLF108" s="38"/>
      <c r="RLG108" s="38"/>
      <c r="RLH108" s="38"/>
      <c r="RLI108" s="38"/>
      <c r="RLJ108" s="38"/>
      <c r="RLK108" s="38"/>
      <c r="RLL108" s="38"/>
      <c r="RLM108" s="38"/>
      <c r="RLN108" s="38"/>
      <c r="RLO108" s="38"/>
      <c r="RLP108" s="38"/>
      <c r="RLQ108" s="38"/>
      <c r="RLR108" s="38"/>
      <c r="RLS108" s="38"/>
      <c r="RLT108" s="38"/>
      <c r="RLU108" s="38"/>
      <c r="RLV108" s="38"/>
      <c r="RLW108" s="38"/>
      <c r="RLX108" s="38"/>
      <c r="RLY108" s="38"/>
      <c r="RLZ108" s="38"/>
      <c r="RMA108" s="38"/>
      <c r="RMB108" s="38"/>
      <c r="RMC108" s="38"/>
      <c r="RMD108" s="38"/>
      <c r="RME108" s="38"/>
      <c r="RMF108" s="38"/>
      <c r="RMG108" s="38"/>
      <c r="RMH108" s="38"/>
      <c r="RMI108" s="38"/>
      <c r="RMJ108" s="38"/>
      <c r="RMK108" s="38"/>
      <c r="RML108" s="38"/>
      <c r="RMM108" s="38"/>
      <c r="RMN108" s="38"/>
      <c r="RMO108" s="38"/>
      <c r="RMP108" s="38"/>
      <c r="RMQ108" s="38"/>
      <c r="RMR108" s="38"/>
      <c r="RMS108" s="38"/>
      <c r="RMT108" s="38"/>
      <c r="RMU108" s="38"/>
      <c r="RMV108" s="38"/>
      <c r="RMW108" s="38"/>
      <c r="RMX108" s="38"/>
      <c r="RMY108" s="38"/>
      <c r="RMZ108" s="38"/>
      <c r="RNA108" s="38"/>
      <c r="RNB108" s="38"/>
      <c r="RNC108" s="38"/>
      <c r="RND108" s="38"/>
      <c r="RNE108" s="38"/>
      <c r="RNF108" s="38"/>
      <c r="RNG108" s="38"/>
      <c r="RNH108" s="38"/>
      <c r="RNI108" s="38"/>
      <c r="RNJ108" s="38"/>
      <c r="RNK108" s="38"/>
      <c r="RNL108" s="38"/>
      <c r="RNM108" s="38"/>
      <c r="RNN108" s="38"/>
      <c r="RNO108" s="38"/>
      <c r="RNP108" s="38"/>
      <c r="RNQ108" s="38"/>
      <c r="RNR108" s="38"/>
      <c r="RNS108" s="38"/>
      <c r="RNT108" s="38"/>
      <c r="RNU108" s="38"/>
      <c r="RNV108" s="38"/>
      <c r="RNW108" s="38"/>
      <c r="RNX108" s="38"/>
      <c r="RNY108" s="38"/>
      <c r="RNZ108" s="38"/>
      <c r="ROA108" s="38"/>
      <c r="ROB108" s="38"/>
      <c r="ROC108" s="38"/>
      <c r="ROD108" s="38"/>
      <c r="ROE108" s="38"/>
      <c r="ROF108" s="38"/>
      <c r="ROG108" s="38"/>
      <c r="ROH108" s="38"/>
      <c r="ROI108" s="38"/>
      <c r="ROJ108" s="38"/>
      <c r="ROK108" s="38"/>
      <c r="ROL108" s="38"/>
      <c r="ROM108" s="38"/>
      <c r="RON108" s="38"/>
      <c r="ROO108" s="38"/>
      <c r="ROP108" s="38"/>
      <c r="ROQ108" s="38"/>
      <c r="ROR108" s="38"/>
      <c r="ROS108" s="38"/>
      <c r="ROT108" s="38"/>
      <c r="ROU108" s="38"/>
      <c r="ROV108" s="38"/>
      <c r="ROW108" s="38"/>
      <c r="ROX108" s="38"/>
      <c r="ROY108" s="38"/>
      <c r="ROZ108" s="38"/>
      <c r="RPA108" s="38"/>
      <c r="RPB108" s="38"/>
      <c r="RPC108" s="38"/>
      <c r="RPD108" s="38"/>
      <c r="RPE108" s="38"/>
      <c r="RPF108" s="38"/>
      <c r="RPG108" s="38"/>
      <c r="RPH108" s="38"/>
      <c r="RPI108" s="38"/>
      <c r="RPJ108" s="38"/>
      <c r="RPK108" s="38"/>
      <c r="RPL108" s="38"/>
      <c r="RPM108" s="38"/>
      <c r="RPN108" s="38"/>
      <c r="RPO108" s="38"/>
      <c r="RPP108" s="38"/>
      <c r="RPQ108" s="38"/>
      <c r="RPR108" s="38"/>
      <c r="RPS108" s="38"/>
      <c r="RPT108" s="38"/>
      <c r="RPU108" s="38"/>
      <c r="RPV108" s="38"/>
      <c r="RPW108" s="38"/>
      <c r="RPX108" s="38"/>
      <c r="RPY108" s="38"/>
      <c r="RPZ108" s="38"/>
      <c r="RQA108" s="38"/>
      <c r="RQB108" s="38"/>
      <c r="RQC108" s="38"/>
      <c r="RQD108" s="38"/>
      <c r="RQE108" s="38"/>
      <c r="RQF108" s="38"/>
      <c r="RQG108" s="38"/>
      <c r="RQH108" s="38"/>
      <c r="RQI108" s="38"/>
      <c r="RQJ108" s="38"/>
      <c r="RQK108" s="38"/>
      <c r="RQL108" s="38"/>
      <c r="RQM108" s="38"/>
      <c r="RQN108" s="38"/>
      <c r="RQO108" s="38"/>
      <c r="RQP108" s="38"/>
      <c r="RQQ108" s="38"/>
      <c r="RQR108" s="38"/>
      <c r="RQS108" s="38"/>
      <c r="RQT108" s="38"/>
      <c r="RQU108" s="38"/>
      <c r="RQV108" s="38"/>
      <c r="RQW108" s="38"/>
      <c r="RQX108" s="38"/>
      <c r="RQY108" s="38"/>
      <c r="RQZ108" s="38"/>
      <c r="RRA108" s="38"/>
      <c r="RRB108" s="38"/>
      <c r="RRC108" s="38"/>
      <c r="RRD108" s="38"/>
      <c r="RRE108" s="38"/>
      <c r="RRF108" s="38"/>
      <c r="RRG108" s="38"/>
      <c r="RRH108" s="38"/>
      <c r="RRI108" s="38"/>
      <c r="RRJ108" s="38"/>
      <c r="RRK108" s="38"/>
      <c r="RRL108" s="38"/>
      <c r="RRM108" s="38"/>
      <c r="RRN108" s="38"/>
      <c r="RRO108" s="38"/>
      <c r="RRP108" s="38"/>
      <c r="RRQ108" s="38"/>
      <c r="RRR108" s="38"/>
      <c r="RRS108" s="38"/>
      <c r="RRT108" s="38"/>
      <c r="RRU108" s="38"/>
      <c r="RRV108" s="38"/>
      <c r="RRW108" s="38"/>
      <c r="RRX108" s="38"/>
      <c r="RRY108" s="38"/>
      <c r="RRZ108" s="38"/>
      <c r="RSA108" s="38"/>
      <c r="RSB108" s="38"/>
      <c r="RSC108" s="38"/>
      <c r="RSD108" s="38"/>
      <c r="RSE108" s="38"/>
      <c r="RSF108" s="38"/>
      <c r="RSG108" s="38"/>
      <c r="RSH108" s="38"/>
      <c r="RSI108" s="38"/>
      <c r="RSJ108" s="38"/>
      <c r="RSK108" s="38"/>
      <c r="RSL108" s="38"/>
      <c r="RSM108" s="38"/>
      <c r="RSN108" s="38"/>
      <c r="RSO108" s="38"/>
      <c r="RSP108" s="38"/>
      <c r="RSQ108" s="38"/>
      <c r="RSR108" s="38"/>
      <c r="RSS108" s="38"/>
      <c r="RST108" s="38"/>
      <c r="RSU108" s="38"/>
      <c r="RSV108" s="38"/>
      <c r="RSW108" s="38"/>
      <c r="RSX108" s="38"/>
      <c r="RSY108" s="38"/>
      <c r="RSZ108" s="38"/>
      <c r="RTA108" s="38"/>
      <c r="RTB108" s="38"/>
      <c r="RTC108" s="38"/>
      <c r="RTD108" s="38"/>
      <c r="RTE108" s="38"/>
      <c r="RTF108" s="38"/>
      <c r="RTG108" s="38"/>
      <c r="RTH108" s="38"/>
      <c r="RTI108" s="38"/>
      <c r="RTJ108" s="38"/>
      <c r="RTK108" s="38"/>
      <c r="RTL108" s="38"/>
      <c r="RTM108" s="38"/>
      <c r="RTN108" s="38"/>
      <c r="RTO108" s="38"/>
      <c r="RTP108" s="38"/>
      <c r="RTQ108" s="38"/>
      <c r="RTR108" s="38"/>
      <c r="RTS108" s="38"/>
      <c r="RTT108" s="38"/>
      <c r="RTU108" s="38"/>
      <c r="RTV108" s="38"/>
      <c r="RTW108" s="38"/>
      <c r="RTX108" s="38"/>
      <c r="RTY108" s="38"/>
      <c r="RTZ108" s="38"/>
      <c r="RUA108" s="38"/>
      <c r="RUB108" s="38"/>
      <c r="RUC108" s="38"/>
      <c r="RUD108" s="38"/>
      <c r="RUE108" s="38"/>
      <c r="RUF108" s="38"/>
      <c r="RUG108" s="38"/>
      <c r="RUH108" s="38"/>
      <c r="RUI108" s="38"/>
      <c r="RUJ108" s="38"/>
      <c r="RUK108" s="38"/>
      <c r="RUL108" s="38"/>
      <c r="RUM108" s="38"/>
      <c r="RUN108" s="38"/>
      <c r="RUO108" s="38"/>
      <c r="RUP108" s="38"/>
      <c r="RUQ108" s="38"/>
      <c r="RUR108" s="38"/>
      <c r="RUS108" s="38"/>
      <c r="RUT108" s="38"/>
      <c r="RUU108" s="38"/>
      <c r="RUV108" s="38"/>
      <c r="RUW108" s="38"/>
      <c r="RUX108" s="38"/>
      <c r="RUY108" s="38"/>
      <c r="RUZ108" s="38"/>
      <c r="RVA108" s="38"/>
      <c r="RVB108" s="38"/>
      <c r="RVC108" s="38"/>
      <c r="RVD108" s="38"/>
      <c r="RVE108" s="38"/>
      <c r="RVF108" s="38"/>
      <c r="RVG108" s="38"/>
      <c r="RVH108" s="38"/>
      <c r="RVI108" s="38"/>
      <c r="RVJ108" s="38"/>
      <c r="RVK108" s="38"/>
      <c r="RVL108" s="38"/>
      <c r="RVM108" s="38"/>
      <c r="RVN108" s="38"/>
      <c r="RVO108" s="38"/>
      <c r="RVP108" s="38"/>
      <c r="RVQ108" s="38"/>
      <c r="RVR108" s="38"/>
      <c r="RVS108" s="38"/>
      <c r="RVT108" s="38"/>
      <c r="RVU108" s="38"/>
      <c r="RVV108" s="38"/>
      <c r="RVW108" s="38"/>
      <c r="RVX108" s="38"/>
      <c r="RVY108" s="38"/>
      <c r="RVZ108" s="38"/>
      <c r="RWA108" s="38"/>
      <c r="RWB108" s="38"/>
      <c r="RWC108" s="38"/>
      <c r="RWD108" s="38"/>
      <c r="RWE108" s="38"/>
      <c r="RWF108" s="38"/>
      <c r="RWG108" s="38"/>
      <c r="RWH108" s="38"/>
      <c r="RWI108" s="38"/>
      <c r="RWJ108" s="38"/>
      <c r="RWK108" s="38"/>
      <c r="RWL108" s="38"/>
      <c r="RWM108" s="38"/>
      <c r="RWN108" s="38"/>
      <c r="RWO108" s="38"/>
      <c r="RWP108" s="38"/>
      <c r="RWQ108" s="38"/>
      <c r="RWR108" s="38"/>
      <c r="RWS108" s="38"/>
      <c r="RWT108" s="38"/>
      <c r="RWU108" s="38"/>
      <c r="RWV108" s="38"/>
      <c r="RWW108" s="38"/>
      <c r="RWX108" s="38"/>
      <c r="RWY108" s="38"/>
      <c r="RWZ108" s="38"/>
      <c r="RXA108" s="38"/>
      <c r="RXB108" s="38"/>
      <c r="RXC108" s="38"/>
      <c r="RXD108" s="38"/>
      <c r="RXE108" s="38"/>
      <c r="RXF108" s="38"/>
      <c r="RXG108" s="38"/>
      <c r="RXH108" s="38"/>
      <c r="RXI108" s="38"/>
      <c r="RXJ108" s="38"/>
      <c r="RXK108" s="38"/>
      <c r="RXL108" s="38"/>
      <c r="RXM108" s="38"/>
      <c r="RXN108" s="38"/>
      <c r="RXO108" s="38"/>
      <c r="RXP108" s="38"/>
      <c r="RXQ108" s="38"/>
      <c r="RXR108" s="38"/>
      <c r="RXS108" s="38"/>
      <c r="RXT108" s="38"/>
      <c r="RXU108" s="38"/>
      <c r="RXV108" s="38"/>
      <c r="RXW108" s="38"/>
      <c r="RXX108" s="38"/>
      <c r="RXY108" s="38"/>
      <c r="RXZ108" s="38"/>
      <c r="RYA108" s="38"/>
      <c r="RYB108" s="38"/>
      <c r="RYC108" s="38"/>
      <c r="RYD108" s="38"/>
      <c r="RYE108" s="38"/>
      <c r="RYF108" s="38"/>
      <c r="RYG108" s="38"/>
      <c r="RYH108" s="38"/>
      <c r="RYI108" s="38"/>
      <c r="RYJ108" s="38"/>
      <c r="RYK108" s="38"/>
      <c r="RYL108" s="38"/>
      <c r="RYM108" s="38"/>
      <c r="RYN108" s="38"/>
      <c r="RYO108" s="38"/>
      <c r="RYP108" s="38"/>
      <c r="RYQ108" s="38"/>
      <c r="RYR108" s="38"/>
      <c r="RYS108" s="38"/>
      <c r="RYT108" s="38"/>
      <c r="RYU108" s="38"/>
      <c r="RYV108" s="38"/>
      <c r="RYW108" s="38"/>
      <c r="RYX108" s="38"/>
      <c r="RYY108" s="38"/>
      <c r="RYZ108" s="38"/>
      <c r="RZA108" s="38"/>
      <c r="RZB108" s="38"/>
      <c r="RZC108" s="38"/>
      <c r="RZD108" s="38"/>
      <c r="RZE108" s="38"/>
      <c r="RZF108" s="38"/>
      <c r="RZG108" s="38"/>
      <c r="RZH108" s="38"/>
      <c r="RZI108" s="38"/>
      <c r="RZJ108" s="38"/>
      <c r="RZK108" s="38"/>
      <c r="RZL108" s="38"/>
      <c r="RZM108" s="38"/>
      <c r="RZN108" s="38"/>
      <c r="RZO108" s="38"/>
      <c r="RZP108" s="38"/>
      <c r="RZQ108" s="38"/>
      <c r="RZR108" s="38"/>
      <c r="RZS108" s="38"/>
      <c r="RZT108" s="38"/>
      <c r="RZU108" s="38"/>
      <c r="RZV108" s="38"/>
      <c r="RZW108" s="38"/>
      <c r="RZX108" s="38"/>
      <c r="RZY108" s="38"/>
      <c r="RZZ108" s="38"/>
      <c r="SAA108" s="38"/>
      <c r="SAB108" s="38"/>
      <c r="SAC108" s="38"/>
      <c r="SAD108" s="38"/>
      <c r="SAE108" s="38"/>
      <c r="SAF108" s="38"/>
      <c r="SAG108" s="38"/>
      <c r="SAH108" s="38"/>
      <c r="SAI108" s="38"/>
      <c r="SAJ108" s="38"/>
      <c r="SAK108" s="38"/>
      <c r="SAL108" s="38"/>
      <c r="SAM108" s="38"/>
      <c r="SAN108" s="38"/>
      <c r="SAO108" s="38"/>
      <c r="SAP108" s="38"/>
      <c r="SAQ108" s="38"/>
      <c r="SAR108" s="38"/>
      <c r="SAS108" s="38"/>
      <c r="SAT108" s="38"/>
      <c r="SAU108" s="38"/>
      <c r="SAV108" s="38"/>
      <c r="SAW108" s="38"/>
      <c r="SAX108" s="38"/>
      <c r="SAY108" s="38"/>
      <c r="SAZ108" s="38"/>
      <c r="SBA108" s="38"/>
      <c r="SBB108" s="38"/>
      <c r="SBC108" s="38"/>
      <c r="SBD108" s="38"/>
      <c r="SBE108" s="38"/>
      <c r="SBF108" s="38"/>
      <c r="SBG108" s="38"/>
      <c r="SBH108" s="38"/>
      <c r="SBI108" s="38"/>
      <c r="SBJ108" s="38"/>
      <c r="SBK108" s="38"/>
      <c r="SBL108" s="38"/>
      <c r="SBM108" s="38"/>
      <c r="SBN108" s="38"/>
      <c r="SBO108" s="38"/>
      <c r="SBP108" s="38"/>
      <c r="SBQ108" s="38"/>
      <c r="SBR108" s="38"/>
      <c r="SBS108" s="38"/>
      <c r="SBT108" s="38"/>
      <c r="SBU108" s="38"/>
      <c r="SBV108" s="38"/>
      <c r="SBW108" s="38"/>
      <c r="SBX108" s="38"/>
      <c r="SBY108" s="38"/>
      <c r="SBZ108" s="38"/>
      <c r="SCA108" s="38"/>
      <c r="SCB108" s="38"/>
      <c r="SCC108" s="38"/>
      <c r="SCD108" s="38"/>
      <c r="SCE108" s="38"/>
      <c r="SCF108" s="38"/>
      <c r="SCG108" s="38"/>
      <c r="SCH108" s="38"/>
      <c r="SCI108" s="38"/>
      <c r="SCJ108" s="38"/>
      <c r="SCK108" s="38"/>
      <c r="SCL108" s="38"/>
      <c r="SCM108" s="38"/>
      <c r="SCN108" s="38"/>
      <c r="SCO108" s="38"/>
      <c r="SCP108" s="38"/>
      <c r="SCQ108" s="38"/>
      <c r="SCR108" s="38"/>
      <c r="SCS108" s="38"/>
      <c r="SCT108" s="38"/>
      <c r="SCU108" s="38"/>
      <c r="SCV108" s="38"/>
      <c r="SCW108" s="38"/>
      <c r="SCX108" s="38"/>
      <c r="SCY108" s="38"/>
      <c r="SCZ108" s="38"/>
      <c r="SDA108" s="38"/>
      <c r="SDB108" s="38"/>
      <c r="SDC108" s="38"/>
      <c r="SDD108" s="38"/>
      <c r="SDE108" s="38"/>
      <c r="SDF108" s="38"/>
      <c r="SDG108" s="38"/>
      <c r="SDH108" s="38"/>
      <c r="SDI108" s="38"/>
      <c r="SDJ108" s="38"/>
      <c r="SDK108" s="38"/>
      <c r="SDL108" s="38"/>
      <c r="SDM108" s="38"/>
      <c r="SDN108" s="38"/>
      <c r="SDO108" s="38"/>
      <c r="SDP108" s="38"/>
      <c r="SDQ108" s="38"/>
      <c r="SDR108" s="38"/>
      <c r="SDS108" s="38"/>
      <c r="SDT108" s="38"/>
      <c r="SDU108" s="38"/>
      <c r="SDV108" s="38"/>
      <c r="SDW108" s="38"/>
      <c r="SDX108" s="38"/>
      <c r="SDY108" s="38"/>
      <c r="SDZ108" s="38"/>
      <c r="SEA108" s="38"/>
      <c r="SEB108" s="38"/>
      <c r="SEC108" s="38"/>
      <c r="SED108" s="38"/>
      <c r="SEE108" s="38"/>
      <c r="SEF108" s="38"/>
      <c r="SEG108" s="38"/>
      <c r="SEH108" s="38"/>
      <c r="SEI108" s="38"/>
      <c r="SEJ108" s="38"/>
      <c r="SEK108" s="38"/>
      <c r="SEL108" s="38"/>
      <c r="SEM108" s="38"/>
      <c r="SEN108" s="38"/>
      <c r="SEO108" s="38"/>
      <c r="SEP108" s="38"/>
      <c r="SEQ108" s="38"/>
      <c r="SER108" s="38"/>
      <c r="SES108" s="38"/>
      <c r="SET108" s="38"/>
      <c r="SEU108" s="38"/>
      <c r="SEV108" s="38"/>
      <c r="SEW108" s="38"/>
      <c r="SEX108" s="38"/>
      <c r="SEY108" s="38"/>
      <c r="SEZ108" s="38"/>
      <c r="SFA108" s="38"/>
      <c r="SFB108" s="38"/>
      <c r="SFC108" s="38"/>
      <c r="SFD108" s="38"/>
      <c r="SFE108" s="38"/>
      <c r="SFF108" s="38"/>
      <c r="SFG108" s="38"/>
      <c r="SFH108" s="38"/>
      <c r="SFI108" s="38"/>
      <c r="SFJ108" s="38"/>
      <c r="SFK108" s="38"/>
      <c r="SFL108" s="38"/>
      <c r="SFM108" s="38"/>
      <c r="SFN108" s="38"/>
      <c r="SFO108" s="38"/>
      <c r="SFP108" s="38"/>
      <c r="SFQ108" s="38"/>
      <c r="SFR108" s="38"/>
      <c r="SFS108" s="38"/>
      <c r="SFT108" s="38"/>
      <c r="SFU108" s="38"/>
      <c r="SFV108" s="38"/>
      <c r="SFW108" s="38"/>
      <c r="SFX108" s="38"/>
      <c r="SFY108" s="38"/>
      <c r="SFZ108" s="38"/>
      <c r="SGA108" s="38"/>
      <c r="SGB108" s="38"/>
      <c r="SGC108" s="38"/>
      <c r="SGD108" s="38"/>
      <c r="SGE108" s="38"/>
      <c r="SGF108" s="38"/>
      <c r="SGG108" s="38"/>
      <c r="SGH108" s="38"/>
      <c r="SGI108" s="38"/>
      <c r="SGJ108" s="38"/>
      <c r="SGK108" s="38"/>
      <c r="SGL108" s="38"/>
      <c r="SGM108" s="38"/>
      <c r="SGN108" s="38"/>
      <c r="SGO108" s="38"/>
      <c r="SGP108" s="38"/>
      <c r="SGQ108" s="38"/>
      <c r="SGR108" s="38"/>
      <c r="SGS108" s="38"/>
      <c r="SGT108" s="38"/>
      <c r="SGU108" s="38"/>
      <c r="SGV108" s="38"/>
      <c r="SGW108" s="38"/>
      <c r="SGX108" s="38"/>
      <c r="SGY108" s="38"/>
      <c r="SGZ108" s="38"/>
      <c r="SHA108" s="38"/>
      <c r="SHB108" s="38"/>
      <c r="SHC108" s="38"/>
      <c r="SHD108" s="38"/>
      <c r="SHE108" s="38"/>
      <c r="SHF108" s="38"/>
      <c r="SHG108" s="38"/>
      <c r="SHH108" s="38"/>
      <c r="SHI108" s="38"/>
      <c r="SHJ108" s="38"/>
      <c r="SHK108" s="38"/>
      <c r="SHL108" s="38"/>
      <c r="SHM108" s="38"/>
      <c r="SHN108" s="38"/>
      <c r="SHO108" s="38"/>
      <c r="SHP108" s="38"/>
      <c r="SHQ108" s="38"/>
      <c r="SHR108" s="38"/>
      <c r="SHS108" s="38"/>
      <c r="SHT108" s="38"/>
      <c r="SHU108" s="38"/>
      <c r="SHV108" s="38"/>
      <c r="SHW108" s="38"/>
      <c r="SHX108" s="38"/>
      <c r="SHY108" s="38"/>
      <c r="SHZ108" s="38"/>
      <c r="SIA108" s="38"/>
      <c r="SIB108" s="38"/>
      <c r="SIC108" s="38"/>
      <c r="SID108" s="38"/>
      <c r="SIE108" s="38"/>
      <c r="SIF108" s="38"/>
      <c r="SIG108" s="38"/>
      <c r="SIH108" s="38"/>
      <c r="SII108" s="38"/>
      <c r="SIJ108" s="38"/>
      <c r="SIK108" s="38"/>
      <c r="SIL108" s="38"/>
      <c r="SIM108" s="38"/>
      <c r="SIN108" s="38"/>
      <c r="SIO108" s="38"/>
      <c r="SIP108" s="38"/>
      <c r="SIQ108" s="38"/>
      <c r="SIR108" s="38"/>
      <c r="SIS108" s="38"/>
      <c r="SIT108" s="38"/>
      <c r="SIU108" s="38"/>
      <c r="SIV108" s="38"/>
      <c r="SIW108" s="38"/>
      <c r="SIX108" s="38"/>
      <c r="SIY108" s="38"/>
      <c r="SIZ108" s="38"/>
      <c r="SJA108" s="38"/>
      <c r="SJB108" s="38"/>
      <c r="SJC108" s="38"/>
      <c r="SJD108" s="38"/>
      <c r="SJE108" s="38"/>
      <c r="SJF108" s="38"/>
      <c r="SJG108" s="38"/>
      <c r="SJH108" s="38"/>
      <c r="SJI108" s="38"/>
      <c r="SJJ108" s="38"/>
      <c r="SJK108" s="38"/>
      <c r="SJL108" s="38"/>
      <c r="SJM108" s="38"/>
      <c r="SJN108" s="38"/>
      <c r="SJO108" s="38"/>
      <c r="SJP108" s="38"/>
      <c r="SJQ108" s="38"/>
      <c r="SJR108" s="38"/>
      <c r="SJS108" s="38"/>
      <c r="SJT108" s="38"/>
      <c r="SJU108" s="38"/>
      <c r="SJV108" s="38"/>
      <c r="SJW108" s="38"/>
      <c r="SJX108" s="38"/>
      <c r="SJY108" s="38"/>
      <c r="SJZ108" s="38"/>
      <c r="SKA108" s="38"/>
      <c r="SKB108" s="38"/>
      <c r="SKC108" s="38"/>
      <c r="SKD108" s="38"/>
      <c r="SKE108" s="38"/>
      <c r="SKF108" s="38"/>
      <c r="SKG108" s="38"/>
      <c r="SKH108" s="38"/>
      <c r="SKI108" s="38"/>
      <c r="SKJ108" s="38"/>
      <c r="SKK108" s="38"/>
      <c r="SKL108" s="38"/>
      <c r="SKM108" s="38"/>
      <c r="SKN108" s="38"/>
      <c r="SKO108" s="38"/>
      <c r="SKP108" s="38"/>
      <c r="SKQ108" s="38"/>
      <c r="SKR108" s="38"/>
      <c r="SKS108" s="38"/>
      <c r="SKT108" s="38"/>
      <c r="SKU108" s="38"/>
      <c r="SKV108" s="38"/>
      <c r="SKW108" s="38"/>
      <c r="SKX108" s="38"/>
      <c r="SKY108" s="38"/>
      <c r="SKZ108" s="38"/>
      <c r="SLA108" s="38"/>
      <c r="SLB108" s="38"/>
      <c r="SLC108" s="38"/>
      <c r="SLD108" s="38"/>
      <c r="SLE108" s="38"/>
      <c r="SLF108" s="38"/>
      <c r="SLG108" s="38"/>
      <c r="SLH108" s="38"/>
      <c r="SLI108" s="38"/>
      <c r="SLJ108" s="38"/>
      <c r="SLK108" s="38"/>
      <c r="SLL108" s="38"/>
      <c r="SLM108" s="38"/>
      <c r="SLN108" s="38"/>
      <c r="SLO108" s="38"/>
      <c r="SLP108" s="38"/>
      <c r="SLQ108" s="38"/>
      <c r="SLR108" s="38"/>
      <c r="SLS108" s="38"/>
      <c r="SLT108" s="38"/>
      <c r="SLU108" s="38"/>
      <c r="SLV108" s="38"/>
      <c r="SLW108" s="38"/>
      <c r="SLX108" s="38"/>
      <c r="SLY108" s="38"/>
      <c r="SLZ108" s="38"/>
      <c r="SMA108" s="38"/>
      <c r="SMB108" s="38"/>
      <c r="SMC108" s="38"/>
      <c r="SMD108" s="38"/>
      <c r="SME108" s="38"/>
      <c r="SMF108" s="38"/>
      <c r="SMG108" s="38"/>
      <c r="SMH108" s="38"/>
      <c r="SMI108" s="38"/>
      <c r="SMJ108" s="38"/>
      <c r="SMK108" s="38"/>
      <c r="SML108" s="38"/>
      <c r="SMM108" s="38"/>
      <c r="SMN108" s="38"/>
      <c r="SMO108" s="38"/>
      <c r="SMP108" s="38"/>
      <c r="SMQ108" s="38"/>
      <c r="SMR108" s="38"/>
      <c r="SMS108" s="38"/>
      <c r="SMT108" s="38"/>
      <c r="SMU108" s="38"/>
      <c r="SMV108" s="38"/>
      <c r="SMW108" s="38"/>
      <c r="SMX108" s="38"/>
      <c r="SMY108" s="38"/>
      <c r="SMZ108" s="38"/>
      <c r="SNA108" s="38"/>
      <c r="SNB108" s="38"/>
      <c r="SNC108" s="38"/>
      <c r="SND108" s="38"/>
      <c r="SNE108" s="38"/>
      <c r="SNF108" s="38"/>
      <c r="SNG108" s="38"/>
      <c r="SNH108" s="38"/>
      <c r="SNI108" s="38"/>
      <c r="SNJ108" s="38"/>
      <c r="SNK108" s="38"/>
      <c r="SNL108" s="38"/>
      <c r="SNM108" s="38"/>
      <c r="SNN108" s="38"/>
      <c r="SNO108" s="38"/>
      <c r="SNP108" s="38"/>
      <c r="SNQ108" s="38"/>
      <c r="SNR108" s="38"/>
      <c r="SNS108" s="38"/>
      <c r="SNT108" s="38"/>
      <c r="SNU108" s="38"/>
      <c r="SNV108" s="38"/>
      <c r="SNW108" s="38"/>
      <c r="SNX108" s="38"/>
      <c r="SNY108" s="38"/>
      <c r="SNZ108" s="38"/>
      <c r="SOA108" s="38"/>
      <c r="SOB108" s="38"/>
      <c r="SOC108" s="38"/>
      <c r="SOD108" s="38"/>
      <c r="SOE108" s="38"/>
      <c r="SOF108" s="38"/>
      <c r="SOG108" s="38"/>
      <c r="SOH108" s="38"/>
      <c r="SOI108" s="38"/>
      <c r="SOJ108" s="38"/>
      <c r="SOK108" s="38"/>
      <c r="SOL108" s="38"/>
      <c r="SOM108" s="38"/>
      <c r="SON108" s="38"/>
      <c r="SOO108" s="38"/>
      <c r="SOP108" s="38"/>
      <c r="SOQ108" s="38"/>
      <c r="SOR108" s="38"/>
      <c r="SOS108" s="38"/>
      <c r="SOT108" s="38"/>
      <c r="SOU108" s="38"/>
      <c r="SOV108" s="38"/>
      <c r="SOW108" s="38"/>
      <c r="SOX108" s="38"/>
      <c r="SOY108" s="38"/>
      <c r="SOZ108" s="38"/>
      <c r="SPA108" s="38"/>
      <c r="SPB108" s="38"/>
      <c r="SPC108" s="38"/>
      <c r="SPD108" s="38"/>
      <c r="SPE108" s="38"/>
      <c r="SPF108" s="38"/>
      <c r="SPG108" s="38"/>
      <c r="SPH108" s="38"/>
      <c r="SPI108" s="38"/>
      <c r="SPJ108" s="38"/>
      <c r="SPK108" s="38"/>
      <c r="SPL108" s="38"/>
      <c r="SPM108" s="38"/>
      <c r="SPN108" s="38"/>
      <c r="SPO108" s="38"/>
      <c r="SPP108" s="38"/>
      <c r="SPQ108" s="38"/>
      <c r="SPR108" s="38"/>
      <c r="SPS108" s="38"/>
      <c r="SPT108" s="38"/>
      <c r="SPU108" s="38"/>
      <c r="SPV108" s="38"/>
      <c r="SPW108" s="38"/>
      <c r="SPX108" s="38"/>
      <c r="SPY108" s="38"/>
      <c r="SPZ108" s="38"/>
      <c r="SQA108" s="38"/>
      <c r="SQB108" s="38"/>
      <c r="SQC108" s="38"/>
      <c r="SQD108" s="38"/>
      <c r="SQE108" s="38"/>
      <c r="SQF108" s="38"/>
      <c r="SQG108" s="38"/>
      <c r="SQH108" s="38"/>
      <c r="SQI108" s="38"/>
      <c r="SQJ108" s="38"/>
      <c r="SQK108" s="38"/>
      <c r="SQL108" s="38"/>
      <c r="SQM108" s="38"/>
      <c r="SQN108" s="38"/>
      <c r="SQO108" s="38"/>
      <c r="SQP108" s="38"/>
      <c r="SQQ108" s="38"/>
      <c r="SQR108" s="38"/>
      <c r="SQS108" s="38"/>
      <c r="SQT108" s="38"/>
      <c r="SQU108" s="38"/>
      <c r="SQV108" s="38"/>
      <c r="SQW108" s="38"/>
      <c r="SQX108" s="38"/>
      <c r="SQY108" s="38"/>
      <c r="SQZ108" s="38"/>
      <c r="SRA108" s="38"/>
      <c r="SRB108" s="38"/>
      <c r="SRC108" s="38"/>
      <c r="SRD108" s="38"/>
      <c r="SRE108" s="38"/>
      <c r="SRF108" s="38"/>
      <c r="SRG108" s="38"/>
      <c r="SRH108" s="38"/>
      <c r="SRI108" s="38"/>
      <c r="SRJ108" s="38"/>
      <c r="SRK108" s="38"/>
      <c r="SRL108" s="38"/>
      <c r="SRM108" s="38"/>
      <c r="SRN108" s="38"/>
      <c r="SRO108" s="38"/>
      <c r="SRP108" s="38"/>
      <c r="SRQ108" s="38"/>
      <c r="SRR108" s="38"/>
      <c r="SRS108" s="38"/>
      <c r="SRT108" s="38"/>
      <c r="SRU108" s="38"/>
      <c r="SRV108" s="38"/>
      <c r="SRW108" s="38"/>
      <c r="SRX108" s="38"/>
      <c r="SRY108" s="38"/>
      <c r="SRZ108" s="38"/>
      <c r="SSA108" s="38"/>
      <c r="SSB108" s="38"/>
      <c r="SSC108" s="38"/>
      <c r="SSD108" s="38"/>
      <c r="SSE108" s="38"/>
      <c r="SSF108" s="38"/>
      <c r="SSG108" s="38"/>
      <c r="SSH108" s="38"/>
      <c r="SSI108" s="38"/>
      <c r="SSJ108" s="38"/>
      <c r="SSK108" s="38"/>
      <c r="SSL108" s="38"/>
      <c r="SSM108" s="38"/>
      <c r="SSN108" s="38"/>
      <c r="SSO108" s="38"/>
      <c r="SSP108" s="38"/>
      <c r="SSQ108" s="38"/>
      <c r="SSR108" s="38"/>
      <c r="SSS108" s="38"/>
      <c r="SST108" s="38"/>
      <c r="SSU108" s="38"/>
      <c r="SSV108" s="38"/>
      <c r="SSW108" s="38"/>
      <c r="SSX108" s="38"/>
      <c r="SSY108" s="38"/>
      <c r="SSZ108" s="38"/>
      <c r="STA108" s="38"/>
      <c r="STB108" s="38"/>
      <c r="STC108" s="38"/>
      <c r="STD108" s="38"/>
      <c r="STE108" s="38"/>
      <c r="STF108" s="38"/>
      <c r="STG108" s="38"/>
      <c r="STH108" s="38"/>
      <c r="STI108" s="38"/>
      <c r="STJ108" s="38"/>
      <c r="STK108" s="38"/>
      <c r="STL108" s="38"/>
      <c r="STM108" s="38"/>
      <c r="STN108" s="38"/>
      <c r="STO108" s="38"/>
      <c r="STP108" s="38"/>
      <c r="STQ108" s="38"/>
      <c r="STR108" s="38"/>
      <c r="STS108" s="38"/>
      <c r="STT108" s="38"/>
      <c r="STU108" s="38"/>
      <c r="STV108" s="38"/>
      <c r="STW108" s="38"/>
      <c r="STX108" s="38"/>
      <c r="STY108" s="38"/>
      <c r="STZ108" s="38"/>
      <c r="SUA108" s="38"/>
      <c r="SUB108" s="38"/>
      <c r="SUC108" s="38"/>
      <c r="SUD108" s="38"/>
      <c r="SUE108" s="38"/>
      <c r="SUF108" s="38"/>
      <c r="SUG108" s="38"/>
      <c r="SUH108" s="38"/>
      <c r="SUI108" s="38"/>
      <c r="SUJ108" s="38"/>
      <c r="SUK108" s="38"/>
      <c r="SUL108" s="38"/>
      <c r="SUM108" s="38"/>
      <c r="SUN108" s="38"/>
      <c r="SUO108" s="38"/>
      <c r="SUP108" s="38"/>
      <c r="SUQ108" s="38"/>
      <c r="SUR108" s="38"/>
      <c r="SUS108" s="38"/>
      <c r="SUT108" s="38"/>
      <c r="SUU108" s="38"/>
      <c r="SUV108" s="38"/>
      <c r="SUW108" s="38"/>
      <c r="SUX108" s="38"/>
      <c r="SUY108" s="38"/>
      <c r="SUZ108" s="38"/>
      <c r="SVA108" s="38"/>
      <c r="SVB108" s="38"/>
      <c r="SVC108" s="38"/>
      <c r="SVD108" s="38"/>
      <c r="SVE108" s="38"/>
      <c r="SVF108" s="38"/>
      <c r="SVG108" s="38"/>
      <c r="SVH108" s="38"/>
      <c r="SVI108" s="38"/>
      <c r="SVJ108" s="38"/>
      <c r="SVK108" s="38"/>
      <c r="SVL108" s="38"/>
      <c r="SVM108" s="38"/>
      <c r="SVN108" s="38"/>
      <c r="SVO108" s="38"/>
      <c r="SVP108" s="38"/>
      <c r="SVQ108" s="38"/>
      <c r="SVR108" s="38"/>
      <c r="SVS108" s="38"/>
      <c r="SVT108" s="38"/>
      <c r="SVU108" s="38"/>
      <c r="SVV108" s="38"/>
      <c r="SVW108" s="38"/>
      <c r="SVX108" s="38"/>
      <c r="SVY108" s="38"/>
      <c r="SVZ108" s="38"/>
      <c r="SWA108" s="38"/>
      <c r="SWB108" s="38"/>
      <c r="SWC108" s="38"/>
      <c r="SWD108" s="38"/>
      <c r="SWE108" s="38"/>
      <c r="SWF108" s="38"/>
      <c r="SWG108" s="38"/>
      <c r="SWH108" s="38"/>
      <c r="SWI108" s="38"/>
      <c r="SWJ108" s="38"/>
      <c r="SWK108" s="38"/>
      <c r="SWL108" s="38"/>
      <c r="SWM108" s="38"/>
      <c r="SWN108" s="38"/>
      <c r="SWO108" s="38"/>
      <c r="SWP108" s="38"/>
      <c r="SWQ108" s="38"/>
      <c r="SWR108" s="38"/>
      <c r="SWS108" s="38"/>
      <c r="SWT108" s="38"/>
      <c r="SWU108" s="38"/>
      <c r="SWV108" s="38"/>
      <c r="SWW108" s="38"/>
      <c r="SWX108" s="38"/>
      <c r="SWY108" s="38"/>
      <c r="SWZ108" s="38"/>
      <c r="SXA108" s="38"/>
      <c r="SXB108" s="38"/>
      <c r="SXC108" s="38"/>
      <c r="SXD108" s="38"/>
      <c r="SXE108" s="38"/>
      <c r="SXF108" s="38"/>
      <c r="SXG108" s="38"/>
      <c r="SXH108" s="38"/>
      <c r="SXI108" s="38"/>
      <c r="SXJ108" s="38"/>
      <c r="SXK108" s="38"/>
      <c r="SXL108" s="38"/>
      <c r="SXM108" s="38"/>
      <c r="SXN108" s="38"/>
      <c r="SXO108" s="38"/>
      <c r="SXP108" s="38"/>
      <c r="SXQ108" s="38"/>
      <c r="SXR108" s="38"/>
      <c r="SXS108" s="38"/>
      <c r="SXT108" s="38"/>
      <c r="SXU108" s="38"/>
      <c r="SXV108" s="38"/>
      <c r="SXW108" s="38"/>
      <c r="SXX108" s="38"/>
      <c r="SXY108" s="38"/>
      <c r="SXZ108" s="38"/>
      <c r="SYA108" s="38"/>
      <c r="SYB108" s="38"/>
      <c r="SYC108" s="38"/>
      <c r="SYD108" s="38"/>
      <c r="SYE108" s="38"/>
      <c r="SYF108" s="38"/>
      <c r="SYG108" s="38"/>
      <c r="SYH108" s="38"/>
      <c r="SYI108" s="38"/>
      <c r="SYJ108" s="38"/>
      <c r="SYK108" s="38"/>
      <c r="SYL108" s="38"/>
      <c r="SYM108" s="38"/>
      <c r="SYN108" s="38"/>
      <c r="SYO108" s="38"/>
      <c r="SYP108" s="38"/>
      <c r="SYQ108" s="38"/>
      <c r="SYR108" s="38"/>
      <c r="SYS108" s="38"/>
      <c r="SYT108" s="38"/>
      <c r="SYU108" s="38"/>
      <c r="SYV108" s="38"/>
      <c r="SYW108" s="38"/>
      <c r="SYX108" s="38"/>
      <c r="SYY108" s="38"/>
      <c r="SYZ108" s="38"/>
      <c r="SZA108" s="38"/>
      <c r="SZB108" s="38"/>
      <c r="SZC108" s="38"/>
      <c r="SZD108" s="38"/>
      <c r="SZE108" s="38"/>
      <c r="SZF108" s="38"/>
      <c r="SZG108" s="38"/>
      <c r="SZH108" s="38"/>
      <c r="SZI108" s="38"/>
      <c r="SZJ108" s="38"/>
      <c r="SZK108" s="38"/>
      <c r="SZL108" s="38"/>
      <c r="SZM108" s="38"/>
      <c r="SZN108" s="38"/>
      <c r="SZO108" s="38"/>
      <c r="SZP108" s="38"/>
      <c r="SZQ108" s="38"/>
      <c r="SZR108" s="38"/>
      <c r="SZS108" s="38"/>
      <c r="SZT108" s="38"/>
      <c r="SZU108" s="38"/>
      <c r="SZV108" s="38"/>
      <c r="SZW108" s="38"/>
      <c r="SZX108" s="38"/>
      <c r="SZY108" s="38"/>
      <c r="SZZ108" s="38"/>
      <c r="TAA108" s="38"/>
      <c r="TAB108" s="38"/>
      <c r="TAC108" s="38"/>
      <c r="TAD108" s="38"/>
      <c r="TAE108" s="38"/>
      <c r="TAF108" s="38"/>
      <c r="TAG108" s="38"/>
      <c r="TAH108" s="38"/>
      <c r="TAI108" s="38"/>
      <c r="TAJ108" s="38"/>
      <c r="TAK108" s="38"/>
      <c r="TAL108" s="38"/>
      <c r="TAM108" s="38"/>
      <c r="TAN108" s="38"/>
      <c r="TAO108" s="38"/>
      <c r="TAP108" s="38"/>
      <c r="TAQ108" s="38"/>
      <c r="TAR108" s="38"/>
      <c r="TAS108" s="38"/>
      <c r="TAT108" s="38"/>
      <c r="TAU108" s="38"/>
      <c r="TAV108" s="38"/>
      <c r="TAW108" s="38"/>
      <c r="TAX108" s="38"/>
      <c r="TAY108" s="38"/>
      <c r="TAZ108" s="38"/>
      <c r="TBA108" s="38"/>
      <c r="TBB108" s="38"/>
      <c r="TBC108" s="38"/>
      <c r="TBD108" s="38"/>
      <c r="TBE108" s="38"/>
      <c r="TBF108" s="38"/>
      <c r="TBG108" s="38"/>
      <c r="TBH108" s="38"/>
      <c r="TBI108" s="38"/>
      <c r="TBJ108" s="38"/>
      <c r="TBK108" s="38"/>
      <c r="TBL108" s="38"/>
      <c r="TBM108" s="38"/>
      <c r="TBN108" s="38"/>
      <c r="TBO108" s="38"/>
      <c r="TBP108" s="38"/>
      <c r="TBQ108" s="38"/>
      <c r="TBR108" s="38"/>
      <c r="TBS108" s="38"/>
      <c r="TBT108" s="38"/>
      <c r="TBU108" s="38"/>
      <c r="TBV108" s="38"/>
      <c r="TBW108" s="38"/>
      <c r="TBX108" s="38"/>
      <c r="TBY108" s="38"/>
      <c r="TBZ108" s="38"/>
      <c r="TCA108" s="38"/>
      <c r="TCB108" s="38"/>
      <c r="TCC108" s="38"/>
      <c r="TCD108" s="38"/>
      <c r="TCE108" s="38"/>
      <c r="TCF108" s="38"/>
      <c r="TCG108" s="38"/>
      <c r="TCH108" s="38"/>
      <c r="TCI108" s="38"/>
      <c r="TCJ108" s="38"/>
      <c r="TCK108" s="38"/>
      <c r="TCL108" s="38"/>
      <c r="TCM108" s="38"/>
      <c r="TCN108" s="38"/>
      <c r="TCO108" s="38"/>
      <c r="TCP108" s="38"/>
      <c r="TCQ108" s="38"/>
      <c r="TCR108" s="38"/>
      <c r="TCS108" s="38"/>
      <c r="TCT108" s="38"/>
      <c r="TCU108" s="38"/>
      <c r="TCV108" s="38"/>
      <c r="TCW108" s="38"/>
      <c r="TCX108" s="38"/>
      <c r="TCY108" s="38"/>
      <c r="TCZ108" s="38"/>
      <c r="TDA108" s="38"/>
      <c r="TDB108" s="38"/>
      <c r="TDC108" s="38"/>
      <c r="TDD108" s="38"/>
      <c r="TDE108" s="38"/>
      <c r="TDF108" s="38"/>
      <c r="TDG108" s="38"/>
      <c r="TDH108" s="38"/>
      <c r="TDI108" s="38"/>
      <c r="TDJ108" s="38"/>
      <c r="TDK108" s="38"/>
      <c r="TDL108" s="38"/>
      <c r="TDM108" s="38"/>
      <c r="TDN108" s="38"/>
      <c r="TDO108" s="38"/>
      <c r="TDP108" s="38"/>
      <c r="TDQ108" s="38"/>
      <c r="TDR108" s="38"/>
      <c r="TDS108" s="38"/>
      <c r="TDT108" s="38"/>
      <c r="TDU108" s="38"/>
      <c r="TDV108" s="38"/>
      <c r="TDW108" s="38"/>
      <c r="TDX108" s="38"/>
      <c r="TDY108" s="38"/>
      <c r="TDZ108" s="38"/>
      <c r="TEA108" s="38"/>
      <c r="TEB108" s="38"/>
      <c r="TEC108" s="38"/>
      <c r="TED108" s="38"/>
      <c r="TEE108" s="38"/>
      <c r="TEF108" s="38"/>
      <c r="TEG108" s="38"/>
      <c r="TEH108" s="38"/>
      <c r="TEI108" s="38"/>
      <c r="TEJ108" s="38"/>
      <c r="TEK108" s="38"/>
      <c r="TEL108" s="38"/>
      <c r="TEM108" s="38"/>
      <c r="TEN108" s="38"/>
      <c r="TEO108" s="38"/>
      <c r="TEP108" s="38"/>
      <c r="TEQ108" s="38"/>
      <c r="TER108" s="38"/>
      <c r="TES108" s="38"/>
      <c r="TET108" s="38"/>
      <c r="TEU108" s="38"/>
      <c r="TEV108" s="38"/>
      <c r="TEW108" s="38"/>
      <c r="TEX108" s="38"/>
      <c r="TEY108" s="38"/>
      <c r="TEZ108" s="38"/>
      <c r="TFA108" s="38"/>
      <c r="TFB108" s="38"/>
      <c r="TFC108" s="38"/>
      <c r="TFD108" s="38"/>
      <c r="TFE108" s="38"/>
      <c r="TFF108" s="38"/>
      <c r="TFG108" s="38"/>
      <c r="TFH108" s="38"/>
      <c r="TFI108" s="38"/>
      <c r="TFJ108" s="38"/>
      <c r="TFK108" s="38"/>
      <c r="TFL108" s="38"/>
      <c r="TFM108" s="38"/>
      <c r="TFN108" s="38"/>
      <c r="TFO108" s="38"/>
      <c r="TFP108" s="38"/>
      <c r="TFQ108" s="38"/>
      <c r="TFR108" s="38"/>
      <c r="TFS108" s="38"/>
      <c r="TFT108" s="38"/>
      <c r="TFU108" s="38"/>
      <c r="TFV108" s="38"/>
      <c r="TFW108" s="38"/>
      <c r="TFX108" s="38"/>
      <c r="TFY108" s="38"/>
      <c r="TFZ108" s="38"/>
      <c r="TGA108" s="38"/>
      <c r="TGB108" s="38"/>
      <c r="TGC108" s="38"/>
      <c r="TGD108" s="38"/>
      <c r="TGE108" s="38"/>
      <c r="TGF108" s="38"/>
      <c r="TGG108" s="38"/>
      <c r="TGH108" s="38"/>
      <c r="TGI108" s="38"/>
      <c r="TGJ108" s="38"/>
      <c r="TGK108" s="38"/>
      <c r="TGL108" s="38"/>
      <c r="TGM108" s="38"/>
      <c r="TGN108" s="38"/>
      <c r="TGO108" s="38"/>
      <c r="TGP108" s="38"/>
      <c r="TGQ108" s="38"/>
      <c r="TGR108" s="38"/>
      <c r="TGS108" s="38"/>
      <c r="TGT108" s="38"/>
      <c r="TGU108" s="38"/>
      <c r="TGV108" s="38"/>
      <c r="TGW108" s="38"/>
      <c r="TGX108" s="38"/>
      <c r="TGY108" s="38"/>
      <c r="TGZ108" s="38"/>
      <c r="THA108" s="38"/>
      <c r="THB108" s="38"/>
      <c r="THC108" s="38"/>
      <c r="THD108" s="38"/>
      <c r="THE108" s="38"/>
      <c r="THF108" s="38"/>
      <c r="THG108" s="38"/>
      <c r="THH108" s="38"/>
      <c r="THI108" s="38"/>
      <c r="THJ108" s="38"/>
      <c r="THK108" s="38"/>
      <c r="THL108" s="38"/>
      <c r="THM108" s="38"/>
      <c r="THN108" s="38"/>
      <c r="THO108" s="38"/>
      <c r="THP108" s="38"/>
      <c r="THQ108" s="38"/>
      <c r="THR108" s="38"/>
      <c r="THS108" s="38"/>
      <c r="THT108" s="38"/>
      <c r="THU108" s="38"/>
      <c r="THV108" s="38"/>
      <c r="THW108" s="38"/>
      <c r="THX108" s="38"/>
      <c r="THY108" s="38"/>
      <c r="THZ108" s="38"/>
      <c r="TIA108" s="38"/>
      <c r="TIB108" s="38"/>
      <c r="TIC108" s="38"/>
      <c r="TID108" s="38"/>
      <c r="TIE108" s="38"/>
      <c r="TIF108" s="38"/>
      <c r="TIG108" s="38"/>
      <c r="TIH108" s="38"/>
      <c r="TII108" s="38"/>
      <c r="TIJ108" s="38"/>
      <c r="TIK108" s="38"/>
      <c r="TIL108" s="38"/>
      <c r="TIM108" s="38"/>
      <c r="TIN108" s="38"/>
      <c r="TIO108" s="38"/>
      <c r="TIP108" s="38"/>
      <c r="TIQ108" s="38"/>
      <c r="TIR108" s="38"/>
      <c r="TIS108" s="38"/>
      <c r="TIT108" s="38"/>
      <c r="TIU108" s="38"/>
      <c r="TIV108" s="38"/>
      <c r="TIW108" s="38"/>
      <c r="TIX108" s="38"/>
      <c r="TIY108" s="38"/>
      <c r="TIZ108" s="38"/>
      <c r="TJA108" s="38"/>
      <c r="TJB108" s="38"/>
      <c r="TJC108" s="38"/>
      <c r="TJD108" s="38"/>
      <c r="TJE108" s="38"/>
      <c r="TJF108" s="38"/>
      <c r="TJG108" s="38"/>
      <c r="TJH108" s="38"/>
      <c r="TJI108" s="38"/>
      <c r="TJJ108" s="38"/>
      <c r="TJK108" s="38"/>
      <c r="TJL108" s="38"/>
      <c r="TJM108" s="38"/>
      <c r="TJN108" s="38"/>
      <c r="TJO108" s="38"/>
      <c r="TJP108" s="38"/>
      <c r="TJQ108" s="38"/>
      <c r="TJR108" s="38"/>
      <c r="TJS108" s="38"/>
      <c r="TJT108" s="38"/>
      <c r="TJU108" s="38"/>
      <c r="TJV108" s="38"/>
      <c r="TJW108" s="38"/>
      <c r="TJX108" s="38"/>
      <c r="TJY108" s="38"/>
      <c r="TJZ108" s="38"/>
      <c r="TKA108" s="38"/>
      <c r="TKB108" s="38"/>
      <c r="TKC108" s="38"/>
      <c r="TKD108" s="38"/>
      <c r="TKE108" s="38"/>
      <c r="TKF108" s="38"/>
      <c r="TKG108" s="38"/>
      <c r="TKH108" s="38"/>
      <c r="TKI108" s="38"/>
      <c r="TKJ108" s="38"/>
      <c r="TKK108" s="38"/>
      <c r="TKL108" s="38"/>
      <c r="TKM108" s="38"/>
      <c r="TKN108" s="38"/>
      <c r="TKO108" s="38"/>
      <c r="TKP108" s="38"/>
      <c r="TKQ108" s="38"/>
      <c r="TKR108" s="38"/>
      <c r="TKS108" s="38"/>
      <c r="TKT108" s="38"/>
      <c r="TKU108" s="38"/>
      <c r="TKV108" s="38"/>
      <c r="TKW108" s="38"/>
      <c r="TKX108" s="38"/>
      <c r="TKY108" s="38"/>
      <c r="TKZ108" s="38"/>
      <c r="TLA108" s="38"/>
      <c r="TLB108" s="38"/>
      <c r="TLC108" s="38"/>
      <c r="TLD108" s="38"/>
      <c r="TLE108" s="38"/>
      <c r="TLF108" s="38"/>
      <c r="TLG108" s="38"/>
      <c r="TLH108" s="38"/>
      <c r="TLI108" s="38"/>
      <c r="TLJ108" s="38"/>
      <c r="TLK108" s="38"/>
      <c r="TLL108" s="38"/>
      <c r="TLM108" s="38"/>
      <c r="TLN108" s="38"/>
      <c r="TLO108" s="38"/>
      <c r="TLP108" s="38"/>
      <c r="TLQ108" s="38"/>
      <c r="TLR108" s="38"/>
      <c r="TLS108" s="38"/>
      <c r="TLT108" s="38"/>
      <c r="TLU108" s="38"/>
      <c r="TLV108" s="38"/>
      <c r="TLW108" s="38"/>
      <c r="TLX108" s="38"/>
      <c r="TLY108" s="38"/>
      <c r="TLZ108" s="38"/>
      <c r="TMA108" s="38"/>
      <c r="TMB108" s="38"/>
      <c r="TMC108" s="38"/>
      <c r="TMD108" s="38"/>
      <c r="TME108" s="38"/>
      <c r="TMF108" s="38"/>
      <c r="TMG108" s="38"/>
      <c r="TMH108" s="38"/>
      <c r="TMI108" s="38"/>
      <c r="TMJ108" s="38"/>
      <c r="TMK108" s="38"/>
      <c r="TML108" s="38"/>
      <c r="TMM108" s="38"/>
      <c r="TMN108" s="38"/>
      <c r="TMO108" s="38"/>
      <c r="TMP108" s="38"/>
      <c r="TMQ108" s="38"/>
      <c r="TMR108" s="38"/>
      <c r="TMS108" s="38"/>
      <c r="TMT108" s="38"/>
      <c r="TMU108" s="38"/>
      <c r="TMV108" s="38"/>
      <c r="TMW108" s="38"/>
      <c r="TMX108" s="38"/>
      <c r="TMY108" s="38"/>
      <c r="TMZ108" s="38"/>
      <c r="TNA108" s="38"/>
      <c r="TNB108" s="38"/>
      <c r="TNC108" s="38"/>
      <c r="TND108" s="38"/>
      <c r="TNE108" s="38"/>
      <c r="TNF108" s="38"/>
      <c r="TNG108" s="38"/>
      <c r="TNH108" s="38"/>
      <c r="TNI108" s="38"/>
      <c r="TNJ108" s="38"/>
      <c r="TNK108" s="38"/>
      <c r="TNL108" s="38"/>
      <c r="TNM108" s="38"/>
      <c r="TNN108" s="38"/>
      <c r="TNO108" s="38"/>
      <c r="TNP108" s="38"/>
      <c r="TNQ108" s="38"/>
      <c r="TNR108" s="38"/>
      <c r="TNS108" s="38"/>
      <c r="TNT108" s="38"/>
      <c r="TNU108" s="38"/>
      <c r="TNV108" s="38"/>
      <c r="TNW108" s="38"/>
      <c r="TNX108" s="38"/>
      <c r="TNY108" s="38"/>
      <c r="TNZ108" s="38"/>
      <c r="TOA108" s="38"/>
      <c r="TOB108" s="38"/>
      <c r="TOC108" s="38"/>
      <c r="TOD108" s="38"/>
      <c r="TOE108" s="38"/>
      <c r="TOF108" s="38"/>
      <c r="TOG108" s="38"/>
      <c r="TOH108" s="38"/>
      <c r="TOI108" s="38"/>
      <c r="TOJ108" s="38"/>
      <c r="TOK108" s="38"/>
      <c r="TOL108" s="38"/>
      <c r="TOM108" s="38"/>
      <c r="TON108" s="38"/>
      <c r="TOO108" s="38"/>
      <c r="TOP108" s="38"/>
      <c r="TOQ108" s="38"/>
      <c r="TOR108" s="38"/>
      <c r="TOS108" s="38"/>
      <c r="TOT108" s="38"/>
      <c r="TOU108" s="38"/>
      <c r="TOV108" s="38"/>
      <c r="TOW108" s="38"/>
      <c r="TOX108" s="38"/>
      <c r="TOY108" s="38"/>
      <c r="TOZ108" s="38"/>
      <c r="TPA108" s="38"/>
      <c r="TPB108" s="38"/>
      <c r="TPC108" s="38"/>
      <c r="TPD108" s="38"/>
      <c r="TPE108" s="38"/>
      <c r="TPF108" s="38"/>
      <c r="TPG108" s="38"/>
      <c r="TPH108" s="38"/>
      <c r="TPI108" s="38"/>
      <c r="TPJ108" s="38"/>
      <c r="TPK108" s="38"/>
      <c r="TPL108" s="38"/>
      <c r="TPM108" s="38"/>
      <c r="TPN108" s="38"/>
      <c r="TPO108" s="38"/>
      <c r="TPP108" s="38"/>
      <c r="TPQ108" s="38"/>
      <c r="TPR108" s="38"/>
      <c r="TPS108" s="38"/>
      <c r="TPT108" s="38"/>
      <c r="TPU108" s="38"/>
      <c r="TPV108" s="38"/>
      <c r="TPW108" s="38"/>
      <c r="TPX108" s="38"/>
      <c r="TPY108" s="38"/>
      <c r="TPZ108" s="38"/>
      <c r="TQA108" s="38"/>
      <c r="TQB108" s="38"/>
      <c r="TQC108" s="38"/>
      <c r="TQD108" s="38"/>
      <c r="TQE108" s="38"/>
      <c r="TQF108" s="38"/>
      <c r="TQG108" s="38"/>
      <c r="TQH108" s="38"/>
      <c r="TQI108" s="38"/>
      <c r="TQJ108" s="38"/>
      <c r="TQK108" s="38"/>
      <c r="TQL108" s="38"/>
      <c r="TQM108" s="38"/>
      <c r="TQN108" s="38"/>
      <c r="TQO108" s="38"/>
      <c r="TQP108" s="38"/>
      <c r="TQQ108" s="38"/>
      <c r="TQR108" s="38"/>
      <c r="TQS108" s="38"/>
      <c r="TQT108" s="38"/>
      <c r="TQU108" s="38"/>
      <c r="TQV108" s="38"/>
      <c r="TQW108" s="38"/>
      <c r="TQX108" s="38"/>
      <c r="TQY108" s="38"/>
      <c r="TQZ108" s="38"/>
      <c r="TRA108" s="38"/>
      <c r="TRB108" s="38"/>
      <c r="TRC108" s="38"/>
      <c r="TRD108" s="38"/>
      <c r="TRE108" s="38"/>
      <c r="TRF108" s="38"/>
      <c r="TRG108" s="38"/>
      <c r="TRH108" s="38"/>
      <c r="TRI108" s="38"/>
      <c r="TRJ108" s="38"/>
      <c r="TRK108" s="38"/>
      <c r="TRL108" s="38"/>
      <c r="TRM108" s="38"/>
      <c r="TRN108" s="38"/>
      <c r="TRO108" s="38"/>
      <c r="TRP108" s="38"/>
      <c r="TRQ108" s="38"/>
      <c r="TRR108" s="38"/>
      <c r="TRS108" s="38"/>
      <c r="TRT108" s="38"/>
      <c r="TRU108" s="38"/>
      <c r="TRV108" s="38"/>
      <c r="TRW108" s="38"/>
      <c r="TRX108" s="38"/>
      <c r="TRY108" s="38"/>
      <c r="TRZ108" s="38"/>
      <c r="TSA108" s="38"/>
      <c r="TSB108" s="38"/>
      <c r="TSC108" s="38"/>
      <c r="TSD108" s="38"/>
      <c r="TSE108" s="38"/>
      <c r="TSF108" s="38"/>
      <c r="TSG108" s="38"/>
      <c r="TSH108" s="38"/>
      <c r="TSI108" s="38"/>
      <c r="TSJ108" s="38"/>
      <c r="TSK108" s="38"/>
      <c r="TSL108" s="38"/>
      <c r="TSM108" s="38"/>
      <c r="TSN108" s="38"/>
      <c r="TSO108" s="38"/>
      <c r="TSP108" s="38"/>
      <c r="TSQ108" s="38"/>
      <c r="TSR108" s="38"/>
      <c r="TSS108" s="38"/>
      <c r="TST108" s="38"/>
      <c r="TSU108" s="38"/>
      <c r="TSV108" s="38"/>
      <c r="TSW108" s="38"/>
      <c r="TSX108" s="38"/>
      <c r="TSY108" s="38"/>
      <c r="TSZ108" s="38"/>
      <c r="TTA108" s="38"/>
      <c r="TTB108" s="38"/>
      <c r="TTC108" s="38"/>
      <c r="TTD108" s="38"/>
      <c r="TTE108" s="38"/>
      <c r="TTF108" s="38"/>
      <c r="TTG108" s="38"/>
      <c r="TTH108" s="38"/>
      <c r="TTI108" s="38"/>
      <c r="TTJ108" s="38"/>
      <c r="TTK108" s="38"/>
      <c r="TTL108" s="38"/>
      <c r="TTM108" s="38"/>
      <c r="TTN108" s="38"/>
      <c r="TTO108" s="38"/>
      <c r="TTP108" s="38"/>
      <c r="TTQ108" s="38"/>
      <c r="TTR108" s="38"/>
      <c r="TTS108" s="38"/>
      <c r="TTT108" s="38"/>
      <c r="TTU108" s="38"/>
      <c r="TTV108" s="38"/>
      <c r="TTW108" s="38"/>
      <c r="TTX108" s="38"/>
      <c r="TTY108" s="38"/>
      <c r="TTZ108" s="38"/>
      <c r="TUA108" s="38"/>
      <c r="TUB108" s="38"/>
      <c r="TUC108" s="38"/>
      <c r="TUD108" s="38"/>
      <c r="TUE108" s="38"/>
      <c r="TUF108" s="38"/>
      <c r="TUG108" s="38"/>
      <c r="TUH108" s="38"/>
      <c r="TUI108" s="38"/>
      <c r="TUJ108" s="38"/>
      <c r="TUK108" s="38"/>
      <c r="TUL108" s="38"/>
      <c r="TUM108" s="38"/>
      <c r="TUN108" s="38"/>
      <c r="TUO108" s="38"/>
      <c r="TUP108" s="38"/>
      <c r="TUQ108" s="38"/>
      <c r="TUR108" s="38"/>
      <c r="TUS108" s="38"/>
      <c r="TUT108" s="38"/>
      <c r="TUU108" s="38"/>
      <c r="TUV108" s="38"/>
      <c r="TUW108" s="38"/>
      <c r="TUX108" s="38"/>
      <c r="TUY108" s="38"/>
      <c r="TUZ108" s="38"/>
      <c r="TVA108" s="38"/>
      <c r="TVB108" s="38"/>
      <c r="TVC108" s="38"/>
      <c r="TVD108" s="38"/>
      <c r="TVE108" s="38"/>
      <c r="TVF108" s="38"/>
      <c r="TVG108" s="38"/>
      <c r="TVH108" s="38"/>
      <c r="TVI108" s="38"/>
      <c r="TVJ108" s="38"/>
      <c r="TVK108" s="38"/>
      <c r="TVL108" s="38"/>
      <c r="TVM108" s="38"/>
      <c r="TVN108" s="38"/>
      <c r="TVO108" s="38"/>
      <c r="TVP108" s="38"/>
      <c r="TVQ108" s="38"/>
      <c r="TVR108" s="38"/>
      <c r="TVS108" s="38"/>
      <c r="TVT108" s="38"/>
      <c r="TVU108" s="38"/>
      <c r="TVV108" s="38"/>
      <c r="TVW108" s="38"/>
      <c r="TVX108" s="38"/>
      <c r="TVY108" s="38"/>
      <c r="TVZ108" s="38"/>
      <c r="TWA108" s="38"/>
      <c r="TWB108" s="38"/>
      <c r="TWC108" s="38"/>
      <c r="TWD108" s="38"/>
      <c r="TWE108" s="38"/>
      <c r="TWF108" s="38"/>
      <c r="TWG108" s="38"/>
      <c r="TWH108" s="38"/>
      <c r="TWI108" s="38"/>
      <c r="TWJ108" s="38"/>
      <c r="TWK108" s="38"/>
      <c r="TWL108" s="38"/>
      <c r="TWM108" s="38"/>
      <c r="TWN108" s="38"/>
      <c r="TWO108" s="38"/>
      <c r="TWP108" s="38"/>
      <c r="TWQ108" s="38"/>
      <c r="TWR108" s="38"/>
      <c r="TWS108" s="38"/>
      <c r="TWT108" s="38"/>
      <c r="TWU108" s="38"/>
      <c r="TWV108" s="38"/>
      <c r="TWW108" s="38"/>
      <c r="TWX108" s="38"/>
      <c r="TWY108" s="38"/>
      <c r="TWZ108" s="38"/>
      <c r="TXA108" s="38"/>
      <c r="TXB108" s="38"/>
      <c r="TXC108" s="38"/>
      <c r="TXD108" s="38"/>
      <c r="TXE108" s="38"/>
      <c r="TXF108" s="38"/>
      <c r="TXG108" s="38"/>
      <c r="TXH108" s="38"/>
      <c r="TXI108" s="38"/>
      <c r="TXJ108" s="38"/>
      <c r="TXK108" s="38"/>
      <c r="TXL108" s="38"/>
      <c r="TXM108" s="38"/>
      <c r="TXN108" s="38"/>
      <c r="TXO108" s="38"/>
      <c r="TXP108" s="38"/>
      <c r="TXQ108" s="38"/>
      <c r="TXR108" s="38"/>
      <c r="TXS108" s="38"/>
      <c r="TXT108" s="38"/>
      <c r="TXU108" s="38"/>
      <c r="TXV108" s="38"/>
      <c r="TXW108" s="38"/>
      <c r="TXX108" s="38"/>
      <c r="TXY108" s="38"/>
      <c r="TXZ108" s="38"/>
      <c r="TYA108" s="38"/>
      <c r="TYB108" s="38"/>
      <c r="TYC108" s="38"/>
      <c r="TYD108" s="38"/>
      <c r="TYE108" s="38"/>
      <c r="TYF108" s="38"/>
      <c r="TYG108" s="38"/>
      <c r="TYH108" s="38"/>
      <c r="TYI108" s="38"/>
      <c r="TYJ108" s="38"/>
      <c r="TYK108" s="38"/>
      <c r="TYL108" s="38"/>
      <c r="TYM108" s="38"/>
      <c r="TYN108" s="38"/>
      <c r="TYO108" s="38"/>
      <c r="TYP108" s="38"/>
      <c r="TYQ108" s="38"/>
      <c r="TYR108" s="38"/>
      <c r="TYS108" s="38"/>
      <c r="TYT108" s="38"/>
      <c r="TYU108" s="38"/>
      <c r="TYV108" s="38"/>
      <c r="TYW108" s="38"/>
      <c r="TYX108" s="38"/>
      <c r="TYY108" s="38"/>
      <c r="TYZ108" s="38"/>
      <c r="TZA108" s="38"/>
      <c r="TZB108" s="38"/>
      <c r="TZC108" s="38"/>
      <c r="TZD108" s="38"/>
      <c r="TZE108" s="38"/>
      <c r="TZF108" s="38"/>
      <c r="TZG108" s="38"/>
      <c r="TZH108" s="38"/>
      <c r="TZI108" s="38"/>
      <c r="TZJ108" s="38"/>
      <c r="TZK108" s="38"/>
      <c r="TZL108" s="38"/>
      <c r="TZM108" s="38"/>
      <c r="TZN108" s="38"/>
      <c r="TZO108" s="38"/>
      <c r="TZP108" s="38"/>
      <c r="TZQ108" s="38"/>
      <c r="TZR108" s="38"/>
      <c r="TZS108" s="38"/>
      <c r="TZT108" s="38"/>
      <c r="TZU108" s="38"/>
      <c r="TZV108" s="38"/>
      <c r="TZW108" s="38"/>
      <c r="TZX108" s="38"/>
      <c r="TZY108" s="38"/>
      <c r="TZZ108" s="38"/>
      <c r="UAA108" s="38"/>
      <c r="UAB108" s="38"/>
      <c r="UAC108" s="38"/>
      <c r="UAD108" s="38"/>
      <c r="UAE108" s="38"/>
      <c r="UAF108" s="38"/>
      <c r="UAG108" s="38"/>
      <c r="UAH108" s="38"/>
      <c r="UAI108" s="38"/>
      <c r="UAJ108" s="38"/>
      <c r="UAK108" s="38"/>
      <c r="UAL108" s="38"/>
      <c r="UAM108" s="38"/>
      <c r="UAN108" s="38"/>
      <c r="UAO108" s="38"/>
      <c r="UAP108" s="38"/>
      <c r="UAQ108" s="38"/>
      <c r="UAR108" s="38"/>
      <c r="UAS108" s="38"/>
      <c r="UAT108" s="38"/>
      <c r="UAU108" s="38"/>
      <c r="UAV108" s="38"/>
      <c r="UAW108" s="38"/>
      <c r="UAX108" s="38"/>
      <c r="UAY108" s="38"/>
      <c r="UAZ108" s="38"/>
      <c r="UBA108" s="38"/>
      <c r="UBB108" s="38"/>
      <c r="UBC108" s="38"/>
      <c r="UBD108" s="38"/>
      <c r="UBE108" s="38"/>
      <c r="UBF108" s="38"/>
      <c r="UBG108" s="38"/>
      <c r="UBH108" s="38"/>
      <c r="UBI108" s="38"/>
      <c r="UBJ108" s="38"/>
      <c r="UBK108" s="38"/>
      <c r="UBL108" s="38"/>
      <c r="UBM108" s="38"/>
      <c r="UBN108" s="38"/>
      <c r="UBO108" s="38"/>
      <c r="UBP108" s="38"/>
      <c r="UBQ108" s="38"/>
      <c r="UBR108" s="38"/>
      <c r="UBS108" s="38"/>
      <c r="UBT108" s="38"/>
      <c r="UBU108" s="38"/>
      <c r="UBV108" s="38"/>
      <c r="UBW108" s="38"/>
      <c r="UBX108" s="38"/>
      <c r="UBY108" s="38"/>
      <c r="UBZ108" s="38"/>
      <c r="UCA108" s="38"/>
      <c r="UCB108" s="38"/>
      <c r="UCC108" s="38"/>
      <c r="UCD108" s="38"/>
      <c r="UCE108" s="38"/>
      <c r="UCF108" s="38"/>
      <c r="UCG108" s="38"/>
      <c r="UCH108" s="38"/>
      <c r="UCI108" s="38"/>
      <c r="UCJ108" s="38"/>
      <c r="UCK108" s="38"/>
      <c r="UCL108" s="38"/>
      <c r="UCM108" s="38"/>
      <c r="UCN108" s="38"/>
      <c r="UCO108" s="38"/>
      <c r="UCP108" s="38"/>
      <c r="UCQ108" s="38"/>
      <c r="UCR108" s="38"/>
      <c r="UCS108" s="38"/>
      <c r="UCT108" s="38"/>
      <c r="UCU108" s="38"/>
      <c r="UCV108" s="38"/>
      <c r="UCW108" s="38"/>
      <c r="UCX108" s="38"/>
      <c r="UCY108" s="38"/>
      <c r="UCZ108" s="38"/>
      <c r="UDA108" s="38"/>
      <c r="UDB108" s="38"/>
      <c r="UDC108" s="38"/>
      <c r="UDD108" s="38"/>
      <c r="UDE108" s="38"/>
      <c r="UDF108" s="38"/>
      <c r="UDG108" s="38"/>
      <c r="UDH108" s="38"/>
      <c r="UDI108" s="38"/>
      <c r="UDJ108" s="38"/>
      <c r="UDK108" s="38"/>
      <c r="UDL108" s="38"/>
      <c r="UDM108" s="38"/>
      <c r="UDN108" s="38"/>
      <c r="UDO108" s="38"/>
      <c r="UDP108" s="38"/>
      <c r="UDQ108" s="38"/>
      <c r="UDR108" s="38"/>
      <c r="UDS108" s="38"/>
      <c r="UDT108" s="38"/>
      <c r="UDU108" s="38"/>
      <c r="UDV108" s="38"/>
      <c r="UDW108" s="38"/>
      <c r="UDX108" s="38"/>
      <c r="UDY108" s="38"/>
      <c r="UDZ108" s="38"/>
      <c r="UEA108" s="38"/>
      <c r="UEB108" s="38"/>
      <c r="UEC108" s="38"/>
      <c r="UED108" s="38"/>
      <c r="UEE108" s="38"/>
      <c r="UEF108" s="38"/>
      <c r="UEG108" s="38"/>
      <c r="UEH108" s="38"/>
      <c r="UEI108" s="38"/>
      <c r="UEJ108" s="38"/>
      <c r="UEK108" s="38"/>
      <c r="UEL108" s="38"/>
      <c r="UEM108" s="38"/>
      <c r="UEN108" s="38"/>
      <c r="UEO108" s="38"/>
      <c r="UEP108" s="38"/>
      <c r="UEQ108" s="38"/>
      <c r="UER108" s="38"/>
      <c r="UES108" s="38"/>
      <c r="UET108" s="38"/>
      <c r="UEU108" s="38"/>
      <c r="UEV108" s="38"/>
      <c r="UEW108" s="38"/>
      <c r="UEX108" s="38"/>
      <c r="UEY108" s="38"/>
      <c r="UEZ108" s="38"/>
      <c r="UFA108" s="38"/>
      <c r="UFB108" s="38"/>
      <c r="UFC108" s="38"/>
      <c r="UFD108" s="38"/>
      <c r="UFE108" s="38"/>
      <c r="UFF108" s="38"/>
      <c r="UFG108" s="38"/>
      <c r="UFH108" s="38"/>
      <c r="UFI108" s="38"/>
      <c r="UFJ108" s="38"/>
      <c r="UFK108" s="38"/>
      <c r="UFL108" s="38"/>
      <c r="UFM108" s="38"/>
      <c r="UFN108" s="38"/>
      <c r="UFO108" s="38"/>
      <c r="UFP108" s="38"/>
      <c r="UFQ108" s="38"/>
      <c r="UFR108" s="38"/>
      <c r="UFS108" s="38"/>
      <c r="UFT108" s="38"/>
      <c r="UFU108" s="38"/>
      <c r="UFV108" s="38"/>
      <c r="UFW108" s="38"/>
      <c r="UFX108" s="38"/>
      <c r="UFY108" s="38"/>
      <c r="UFZ108" s="38"/>
      <c r="UGA108" s="38"/>
      <c r="UGB108" s="38"/>
      <c r="UGC108" s="38"/>
      <c r="UGD108" s="38"/>
      <c r="UGE108" s="38"/>
      <c r="UGF108" s="38"/>
      <c r="UGG108" s="38"/>
      <c r="UGH108" s="38"/>
      <c r="UGI108" s="38"/>
      <c r="UGJ108" s="38"/>
      <c r="UGK108" s="38"/>
      <c r="UGL108" s="38"/>
      <c r="UGM108" s="38"/>
      <c r="UGN108" s="38"/>
      <c r="UGO108" s="38"/>
      <c r="UGP108" s="38"/>
      <c r="UGQ108" s="38"/>
      <c r="UGR108" s="38"/>
      <c r="UGS108" s="38"/>
      <c r="UGT108" s="38"/>
      <c r="UGU108" s="38"/>
      <c r="UGV108" s="38"/>
      <c r="UGW108" s="38"/>
      <c r="UGX108" s="38"/>
      <c r="UGY108" s="38"/>
      <c r="UGZ108" s="38"/>
      <c r="UHA108" s="38"/>
      <c r="UHB108" s="38"/>
      <c r="UHC108" s="38"/>
      <c r="UHD108" s="38"/>
      <c r="UHE108" s="38"/>
      <c r="UHF108" s="38"/>
      <c r="UHG108" s="38"/>
      <c r="UHH108" s="38"/>
      <c r="UHI108" s="38"/>
      <c r="UHJ108" s="38"/>
      <c r="UHK108" s="38"/>
      <c r="UHL108" s="38"/>
      <c r="UHM108" s="38"/>
      <c r="UHN108" s="38"/>
      <c r="UHO108" s="38"/>
      <c r="UHP108" s="38"/>
      <c r="UHQ108" s="38"/>
      <c r="UHR108" s="38"/>
      <c r="UHS108" s="38"/>
      <c r="UHT108" s="38"/>
      <c r="UHU108" s="38"/>
      <c r="UHV108" s="38"/>
      <c r="UHW108" s="38"/>
      <c r="UHX108" s="38"/>
      <c r="UHY108" s="38"/>
      <c r="UHZ108" s="38"/>
      <c r="UIA108" s="38"/>
      <c r="UIB108" s="38"/>
      <c r="UIC108" s="38"/>
      <c r="UID108" s="38"/>
      <c r="UIE108" s="38"/>
      <c r="UIF108" s="38"/>
      <c r="UIG108" s="38"/>
      <c r="UIH108" s="38"/>
      <c r="UII108" s="38"/>
      <c r="UIJ108" s="38"/>
      <c r="UIK108" s="38"/>
      <c r="UIL108" s="38"/>
      <c r="UIM108" s="38"/>
      <c r="UIN108" s="38"/>
      <c r="UIO108" s="38"/>
      <c r="UIP108" s="38"/>
      <c r="UIQ108" s="38"/>
      <c r="UIR108" s="38"/>
      <c r="UIS108" s="38"/>
      <c r="UIT108" s="38"/>
      <c r="UIU108" s="38"/>
      <c r="UIV108" s="38"/>
      <c r="UIW108" s="38"/>
      <c r="UIX108" s="38"/>
      <c r="UIY108" s="38"/>
      <c r="UIZ108" s="38"/>
      <c r="UJA108" s="38"/>
      <c r="UJB108" s="38"/>
      <c r="UJC108" s="38"/>
      <c r="UJD108" s="38"/>
      <c r="UJE108" s="38"/>
      <c r="UJF108" s="38"/>
      <c r="UJG108" s="38"/>
      <c r="UJH108" s="38"/>
      <c r="UJI108" s="38"/>
      <c r="UJJ108" s="38"/>
      <c r="UJK108" s="38"/>
      <c r="UJL108" s="38"/>
      <c r="UJM108" s="38"/>
      <c r="UJN108" s="38"/>
      <c r="UJO108" s="38"/>
      <c r="UJP108" s="38"/>
      <c r="UJQ108" s="38"/>
      <c r="UJR108" s="38"/>
      <c r="UJS108" s="38"/>
      <c r="UJT108" s="38"/>
      <c r="UJU108" s="38"/>
      <c r="UJV108" s="38"/>
      <c r="UJW108" s="38"/>
      <c r="UJX108" s="38"/>
      <c r="UJY108" s="38"/>
      <c r="UJZ108" s="38"/>
      <c r="UKA108" s="38"/>
      <c r="UKB108" s="38"/>
      <c r="UKC108" s="38"/>
      <c r="UKD108" s="38"/>
      <c r="UKE108" s="38"/>
      <c r="UKF108" s="38"/>
      <c r="UKG108" s="38"/>
      <c r="UKH108" s="38"/>
      <c r="UKI108" s="38"/>
      <c r="UKJ108" s="38"/>
      <c r="UKK108" s="38"/>
      <c r="UKL108" s="38"/>
      <c r="UKM108" s="38"/>
      <c r="UKN108" s="38"/>
      <c r="UKO108" s="38"/>
      <c r="UKP108" s="38"/>
      <c r="UKQ108" s="38"/>
      <c r="UKR108" s="38"/>
      <c r="UKS108" s="38"/>
      <c r="UKT108" s="38"/>
      <c r="UKU108" s="38"/>
      <c r="UKV108" s="38"/>
      <c r="UKW108" s="38"/>
      <c r="UKX108" s="38"/>
      <c r="UKY108" s="38"/>
      <c r="UKZ108" s="38"/>
      <c r="ULA108" s="38"/>
      <c r="ULB108" s="38"/>
      <c r="ULC108" s="38"/>
      <c r="ULD108" s="38"/>
      <c r="ULE108" s="38"/>
      <c r="ULF108" s="38"/>
      <c r="ULG108" s="38"/>
      <c r="ULH108" s="38"/>
      <c r="ULI108" s="38"/>
      <c r="ULJ108" s="38"/>
      <c r="ULK108" s="38"/>
      <c r="ULL108" s="38"/>
      <c r="ULM108" s="38"/>
      <c r="ULN108" s="38"/>
      <c r="ULO108" s="38"/>
      <c r="ULP108" s="38"/>
      <c r="ULQ108" s="38"/>
      <c r="ULR108" s="38"/>
      <c r="ULS108" s="38"/>
      <c r="ULT108" s="38"/>
      <c r="ULU108" s="38"/>
      <c r="ULV108" s="38"/>
      <c r="ULW108" s="38"/>
      <c r="ULX108" s="38"/>
      <c r="ULY108" s="38"/>
      <c r="ULZ108" s="38"/>
      <c r="UMA108" s="38"/>
      <c r="UMB108" s="38"/>
      <c r="UMC108" s="38"/>
      <c r="UMD108" s="38"/>
      <c r="UME108" s="38"/>
      <c r="UMF108" s="38"/>
      <c r="UMG108" s="38"/>
      <c r="UMH108" s="38"/>
      <c r="UMI108" s="38"/>
      <c r="UMJ108" s="38"/>
      <c r="UMK108" s="38"/>
      <c r="UML108" s="38"/>
      <c r="UMM108" s="38"/>
      <c r="UMN108" s="38"/>
      <c r="UMO108" s="38"/>
      <c r="UMP108" s="38"/>
      <c r="UMQ108" s="38"/>
      <c r="UMR108" s="38"/>
      <c r="UMS108" s="38"/>
      <c r="UMT108" s="38"/>
      <c r="UMU108" s="38"/>
      <c r="UMV108" s="38"/>
      <c r="UMW108" s="38"/>
      <c r="UMX108" s="38"/>
      <c r="UMY108" s="38"/>
      <c r="UMZ108" s="38"/>
      <c r="UNA108" s="38"/>
      <c r="UNB108" s="38"/>
      <c r="UNC108" s="38"/>
      <c r="UND108" s="38"/>
      <c r="UNE108" s="38"/>
      <c r="UNF108" s="38"/>
      <c r="UNG108" s="38"/>
      <c r="UNH108" s="38"/>
      <c r="UNI108" s="38"/>
      <c r="UNJ108" s="38"/>
      <c r="UNK108" s="38"/>
      <c r="UNL108" s="38"/>
      <c r="UNM108" s="38"/>
      <c r="UNN108" s="38"/>
      <c r="UNO108" s="38"/>
      <c r="UNP108" s="38"/>
      <c r="UNQ108" s="38"/>
      <c r="UNR108" s="38"/>
      <c r="UNS108" s="38"/>
      <c r="UNT108" s="38"/>
      <c r="UNU108" s="38"/>
      <c r="UNV108" s="38"/>
      <c r="UNW108" s="38"/>
      <c r="UNX108" s="38"/>
      <c r="UNY108" s="38"/>
      <c r="UNZ108" s="38"/>
      <c r="UOA108" s="38"/>
      <c r="UOB108" s="38"/>
      <c r="UOC108" s="38"/>
      <c r="UOD108" s="38"/>
      <c r="UOE108" s="38"/>
      <c r="UOF108" s="38"/>
      <c r="UOG108" s="38"/>
      <c r="UOH108" s="38"/>
      <c r="UOI108" s="38"/>
      <c r="UOJ108" s="38"/>
      <c r="UOK108" s="38"/>
      <c r="UOL108" s="38"/>
      <c r="UOM108" s="38"/>
      <c r="UON108" s="38"/>
      <c r="UOO108" s="38"/>
      <c r="UOP108" s="38"/>
      <c r="UOQ108" s="38"/>
      <c r="UOR108" s="38"/>
      <c r="UOS108" s="38"/>
      <c r="UOT108" s="38"/>
      <c r="UOU108" s="38"/>
      <c r="UOV108" s="38"/>
      <c r="UOW108" s="38"/>
      <c r="UOX108" s="38"/>
      <c r="UOY108" s="38"/>
      <c r="UOZ108" s="38"/>
      <c r="UPA108" s="38"/>
      <c r="UPB108" s="38"/>
      <c r="UPC108" s="38"/>
      <c r="UPD108" s="38"/>
      <c r="UPE108" s="38"/>
      <c r="UPF108" s="38"/>
      <c r="UPG108" s="38"/>
      <c r="UPH108" s="38"/>
      <c r="UPI108" s="38"/>
      <c r="UPJ108" s="38"/>
      <c r="UPK108" s="38"/>
      <c r="UPL108" s="38"/>
      <c r="UPM108" s="38"/>
      <c r="UPN108" s="38"/>
      <c r="UPO108" s="38"/>
      <c r="UPP108" s="38"/>
      <c r="UPQ108" s="38"/>
      <c r="UPR108" s="38"/>
      <c r="UPS108" s="38"/>
      <c r="UPT108" s="38"/>
      <c r="UPU108" s="38"/>
      <c r="UPV108" s="38"/>
      <c r="UPW108" s="38"/>
      <c r="UPX108" s="38"/>
      <c r="UPY108" s="38"/>
      <c r="UPZ108" s="38"/>
      <c r="UQA108" s="38"/>
      <c r="UQB108" s="38"/>
      <c r="UQC108" s="38"/>
      <c r="UQD108" s="38"/>
      <c r="UQE108" s="38"/>
      <c r="UQF108" s="38"/>
      <c r="UQG108" s="38"/>
      <c r="UQH108" s="38"/>
      <c r="UQI108" s="38"/>
      <c r="UQJ108" s="38"/>
      <c r="UQK108" s="38"/>
      <c r="UQL108" s="38"/>
      <c r="UQM108" s="38"/>
      <c r="UQN108" s="38"/>
      <c r="UQO108" s="38"/>
      <c r="UQP108" s="38"/>
      <c r="UQQ108" s="38"/>
      <c r="UQR108" s="38"/>
      <c r="UQS108" s="38"/>
      <c r="UQT108" s="38"/>
      <c r="UQU108" s="38"/>
      <c r="UQV108" s="38"/>
      <c r="UQW108" s="38"/>
      <c r="UQX108" s="38"/>
      <c r="UQY108" s="38"/>
      <c r="UQZ108" s="38"/>
      <c r="URA108" s="38"/>
      <c r="URB108" s="38"/>
      <c r="URC108" s="38"/>
      <c r="URD108" s="38"/>
      <c r="URE108" s="38"/>
      <c r="URF108" s="38"/>
      <c r="URG108" s="38"/>
      <c r="URH108" s="38"/>
      <c r="URI108" s="38"/>
      <c r="URJ108" s="38"/>
      <c r="URK108" s="38"/>
      <c r="URL108" s="38"/>
      <c r="URM108" s="38"/>
      <c r="URN108" s="38"/>
      <c r="URO108" s="38"/>
      <c r="URP108" s="38"/>
      <c r="URQ108" s="38"/>
      <c r="URR108" s="38"/>
      <c r="URS108" s="38"/>
      <c r="URT108" s="38"/>
      <c r="URU108" s="38"/>
      <c r="URV108" s="38"/>
      <c r="URW108" s="38"/>
      <c r="URX108" s="38"/>
      <c r="URY108" s="38"/>
      <c r="URZ108" s="38"/>
      <c r="USA108" s="38"/>
      <c r="USB108" s="38"/>
      <c r="USC108" s="38"/>
      <c r="USD108" s="38"/>
      <c r="USE108" s="38"/>
      <c r="USF108" s="38"/>
      <c r="USG108" s="38"/>
      <c r="USH108" s="38"/>
      <c r="USI108" s="38"/>
      <c r="USJ108" s="38"/>
      <c r="USK108" s="38"/>
      <c r="USL108" s="38"/>
      <c r="USM108" s="38"/>
      <c r="USN108" s="38"/>
      <c r="USO108" s="38"/>
      <c r="USP108" s="38"/>
      <c r="USQ108" s="38"/>
      <c r="USR108" s="38"/>
      <c r="USS108" s="38"/>
      <c r="UST108" s="38"/>
      <c r="USU108" s="38"/>
      <c r="USV108" s="38"/>
      <c r="USW108" s="38"/>
      <c r="USX108" s="38"/>
      <c r="USY108" s="38"/>
      <c r="USZ108" s="38"/>
      <c r="UTA108" s="38"/>
      <c r="UTB108" s="38"/>
      <c r="UTC108" s="38"/>
      <c r="UTD108" s="38"/>
      <c r="UTE108" s="38"/>
      <c r="UTF108" s="38"/>
      <c r="UTG108" s="38"/>
      <c r="UTH108" s="38"/>
      <c r="UTI108" s="38"/>
      <c r="UTJ108" s="38"/>
      <c r="UTK108" s="38"/>
      <c r="UTL108" s="38"/>
      <c r="UTM108" s="38"/>
      <c r="UTN108" s="38"/>
      <c r="UTO108" s="38"/>
      <c r="UTP108" s="38"/>
      <c r="UTQ108" s="38"/>
      <c r="UTR108" s="38"/>
      <c r="UTS108" s="38"/>
      <c r="UTT108" s="38"/>
      <c r="UTU108" s="38"/>
      <c r="UTV108" s="38"/>
      <c r="UTW108" s="38"/>
      <c r="UTX108" s="38"/>
      <c r="UTY108" s="38"/>
      <c r="UTZ108" s="38"/>
      <c r="UUA108" s="38"/>
      <c r="UUB108" s="38"/>
      <c r="UUC108" s="38"/>
      <c r="UUD108" s="38"/>
      <c r="UUE108" s="38"/>
      <c r="UUF108" s="38"/>
      <c r="UUG108" s="38"/>
      <c r="UUH108" s="38"/>
      <c r="UUI108" s="38"/>
      <c r="UUJ108" s="38"/>
      <c r="UUK108" s="38"/>
      <c r="UUL108" s="38"/>
      <c r="UUM108" s="38"/>
      <c r="UUN108" s="38"/>
      <c r="UUO108" s="38"/>
      <c r="UUP108" s="38"/>
      <c r="UUQ108" s="38"/>
      <c r="UUR108" s="38"/>
      <c r="UUS108" s="38"/>
      <c r="UUT108" s="38"/>
      <c r="UUU108" s="38"/>
      <c r="UUV108" s="38"/>
      <c r="UUW108" s="38"/>
      <c r="UUX108" s="38"/>
      <c r="UUY108" s="38"/>
      <c r="UUZ108" s="38"/>
      <c r="UVA108" s="38"/>
      <c r="UVB108" s="38"/>
      <c r="UVC108" s="38"/>
      <c r="UVD108" s="38"/>
      <c r="UVE108" s="38"/>
      <c r="UVF108" s="38"/>
      <c r="UVG108" s="38"/>
      <c r="UVH108" s="38"/>
      <c r="UVI108" s="38"/>
      <c r="UVJ108" s="38"/>
      <c r="UVK108" s="38"/>
      <c r="UVL108" s="38"/>
      <c r="UVM108" s="38"/>
      <c r="UVN108" s="38"/>
      <c r="UVO108" s="38"/>
      <c r="UVP108" s="38"/>
      <c r="UVQ108" s="38"/>
      <c r="UVR108" s="38"/>
      <c r="UVS108" s="38"/>
      <c r="UVT108" s="38"/>
      <c r="UVU108" s="38"/>
      <c r="UVV108" s="38"/>
      <c r="UVW108" s="38"/>
      <c r="UVX108" s="38"/>
      <c r="UVY108" s="38"/>
      <c r="UVZ108" s="38"/>
      <c r="UWA108" s="38"/>
      <c r="UWB108" s="38"/>
      <c r="UWC108" s="38"/>
      <c r="UWD108" s="38"/>
      <c r="UWE108" s="38"/>
      <c r="UWF108" s="38"/>
      <c r="UWG108" s="38"/>
      <c r="UWH108" s="38"/>
      <c r="UWI108" s="38"/>
      <c r="UWJ108" s="38"/>
      <c r="UWK108" s="38"/>
      <c r="UWL108" s="38"/>
      <c r="UWM108" s="38"/>
      <c r="UWN108" s="38"/>
      <c r="UWO108" s="38"/>
      <c r="UWP108" s="38"/>
      <c r="UWQ108" s="38"/>
      <c r="UWR108" s="38"/>
      <c r="UWS108" s="38"/>
      <c r="UWT108" s="38"/>
      <c r="UWU108" s="38"/>
      <c r="UWV108" s="38"/>
      <c r="UWW108" s="38"/>
      <c r="UWX108" s="38"/>
      <c r="UWY108" s="38"/>
      <c r="UWZ108" s="38"/>
      <c r="UXA108" s="38"/>
      <c r="UXB108" s="38"/>
      <c r="UXC108" s="38"/>
      <c r="UXD108" s="38"/>
      <c r="UXE108" s="38"/>
      <c r="UXF108" s="38"/>
      <c r="UXG108" s="38"/>
      <c r="UXH108" s="38"/>
      <c r="UXI108" s="38"/>
      <c r="UXJ108" s="38"/>
      <c r="UXK108" s="38"/>
      <c r="UXL108" s="38"/>
      <c r="UXM108" s="38"/>
      <c r="UXN108" s="38"/>
      <c r="UXO108" s="38"/>
      <c r="UXP108" s="38"/>
      <c r="UXQ108" s="38"/>
      <c r="UXR108" s="38"/>
      <c r="UXS108" s="38"/>
      <c r="UXT108" s="38"/>
      <c r="UXU108" s="38"/>
      <c r="UXV108" s="38"/>
      <c r="UXW108" s="38"/>
      <c r="UXX108" s="38"/>
      <c r="UXY108" s="38"/>
      <c r="UXZ108" s="38"/>
      <c r="UYA108" s="38"/>
      <c r="UYB108" s="38"/>
      <c r="UYC108" s="38"/>
      <c r="UYD108" s="38"/>
      <c r="UYE108" s="38"/>
      <c r="UYF108" s="38"/>
      <c r="UYG108" s="38"/>
      <c r="UYH108" s="38"/>
      <c r="UYI108" s="38"/>
      <c r="UYJ108" s="38"/>
      <c r="UYK108" s="38"/>
      <c r="UYL108" s="38"/>
      <c r="UYM108" s="38"/>
      <c r="UYN108" s="38"/>
      <c r="UYO108" s="38"/>
      <c r="UYP108" s="38"/>
      <c r="UYQ108" s="38"/>
      <c r="UYR108" s="38"/>
      <c r="UYS108" s="38"/>
      <c r="UYT108" s="38"/>
      <c r="UYU108" s="38"/>
      <c r="UYV108" s="38"/>
      <c r="UYW108" s="38"/>
      <c r="UYX108" s="38"/>
      <c r="UYY108" s="38"/>
      <c r="UYZ108" s="38"/>
      <c r="UZA108" s="38"/>
      <c r="UZB108" s="38"/>
      <c r="UZC108" s="38"/>
      <c r="UZD108" s="38"/>
      <c r="UZE108" s="38"/>
      <c r="UZF108" s="38"/>
      <c r="UZG108" s="38"/>
      <c r="UZH108" s="38"/>
      <c r="UZI108" s="38"/>
      <c r="UZJ108" s="38"/>
      <c r="UZK108" s="38"/>
      <c r="UZL108" s="38"/>
      <c r="UZM108" s="38"/>
      <c r="UZN108" s="38"/>
      <c r="UZO108" s="38"/>
      <c r="UZP108" s="38"/>
      <c r="UZQ108" s="38"/>
      <c r="UZR108" s="38"/>
      <c r="UZS108" s="38"/>
      <c r="UZT108" s="38"/>
      <c r="UZU108" s="38"/>
      <c r="UZV108" s="38"/>
      <c r="UZW108" s="38"/>
      <c r="UZX108" s="38"/>
      <c r="UZY108" s="38"/>
      <c r="UZZ108" s="38"/>
      <c r="VAA108" s="38"/>
      <c r="VAB108" s="38"/>
      <c r="VAC108" s="38"/>
      <c r="VAD108" s="38"/>
      <c r="VAE108" s="38"/>
      <c r="VAF108" s="38"/>
      <c r="VAG108" s="38"/>
      <c r="VAH108" s="38"/>
      <c r="VAI108" s="38"/>
      <c r="VAJ108" s="38"/>
      <c r="VAK108" s="38"/>
      <c r="VAL108" s="38"/>
      <c r="VAM108" s="38"/>
      <c r="VAN108" s="38"/>
      <c r="VAO108" s="38"/>
      <c r="VAP108" s="38"/>
      <c r="VAQ108" s="38"/>
      <c r="VAR108" s="38"/>
      <c r="VAS108" s="38"/>
      <c r="VAT108" s="38"/>
      <c r="VAU108" s="38"/>
      <c r="VAV108" s="38"/>
      <c r="VAW108" s="38"/>
      <c r="VAX108" s="38"/>
      <c r="VAY108" s="38"/>
      <c r="VAZ108" s="38"/>
      <c r="VBA108" s="38"/>
      <c r="VBB108" s="38"/>
      <c r="VBC108" s="38"/>
      <c r="VBD108" s="38"/>
      <c r="VBE108" s="38"/>
      <c r="VBF108" s="38"/>
      <c r="VBG108" s="38"/>
      <c r="VBH108" s="38"/>
      <c r="VBI108" s="38"/>
      <c r="VBJ108" s="38"/>
      <c r="VBK108" s="38"/>
      <c r="VBL108" s="38"/>
      <c r="VBM108" s="38"/>
      <c r="VBN108" s="38"/>
      <c r="VBO108" s="38"/>
      <c r="VBP108" s="38"/>
      <c r="VBQ108" s="38"/>
      <c r="VBR108" s="38"/>
      <c r="VBS108" s="38"/>
      <c r="VBT108" s="38"/>
      <c r="VBU108" s="38"/>
      <c r="VBV108" s="38"/>
      <c r="VBW108" s="38"/>
      <c r="VBX108" s="38"/>
      <c r="VBY108" s="38"/>
      <c r="VBZ108" s="38"/>
      <c r="VCA108" s="38"/>
      <c r="VCB108" s="38"/>
      <c r="VCC108" s="38"/>
      <c r="VCD108" s="38"/>
      <c r="VCE108" s="38"/>
      <c r="VCF108" s="38"/>
      <c r="VCG108" s="38"/>
      <c r="VCH108" s="38"/>
      <c r="VCI108" s="38"/>
      <c r="VCJ108" s="38"/>
      <c r="VCK108" s="38"/>
      <c r="VCL108" s="38"/>
      <c r="VCM108" s="38"/>
      <c r="VCN108" s="38"/>
      <c r="VCO108" s="38"/>
      <c r="VCP108" s="38"/>
      <c r="VCQ108" s="38"/>
      <c r="VCR108" s="38"/>
      <c r="VCS108" s="38"/>
      <c r="VCT108" s="38"/>
      <c r="VCU108" s="38"/>
      <c r="VCV108" s="38"/>
      <c r="VCW108" s="38"/>
      <c r="VCX108" s="38"/>
      <c r="VCY108" s="38"/>
      <c r="VCZ108" s="38"/>
      <c r="VDA108" s="38"/>
      <c r="VDB108" s="38"/>
      <c r="VDC108" s="38"/>
      <c r="VDD108" s="38"/>
      <c r="VDE108" s="38"/>
      <c r="VDF108" s="38"/>
      <c r="VDG108" s="38"/>
      <c r="VDH108" s="38"/>
      <c r="VDI108" s="38"/>
      <c r="VDJ108" s="38"/>
      <c r="VDK108" s="38"/>
      <c r="VDL108" s="38"/>
      <c r="VDM108" s="38"/>
      <c r="VDN108" s="38"/>
      <c r="VDO108" s="38"/>
      <c r="VDP108" s="38"/>
      <c r="VDQ108" s="38"/>
      <c r="VDR108" s="38"/>
      <c r="VDS108" s="38"/>
      <c r="VDT108" s="38"/>
      <c r="VDU108" s="38"/>
      <c r="VDV108" s="38"/>
      <c r="VDW108" s="38"/>
      <c r="VDX108" s="38"/>
      <c r="VDY108" s="38"/>
      <c r="VDZ108" s="38"/>
      <c r="VEA108" s="38"/>
      <c r="VEB108" s="38"/>
      <c r="VEC108" s="38"/>
      <c r="VED108" s="38"/>
      <c r="VEE108" s="38"/>
      <c r="VEF108" s="38"/>
      <c r="VEG108" s="38"/>
      <c r="VEH108" s="38"/>
      <c r="VEI108" s="38"/>
      <c r="VEJ108" s="38"/>
      <c r="VEK108" s="38"/>
      <c r="VEL108" s="38"/>
      <c r="VEM108" s="38"/>
      <c r="VEN108" s="38"/>
      <c r="VEO108" s="38"/>
      <c r="VEP108" s="38"/>
      <c r="VEQ108" s="38"/>
      <c r="VER108" s="38"/>
      <c r="VES108" s="38"/>
      <c r="VET108" s="38"/>
      <c r="VEU108" s="38"/>
      <c r="VEV108" s="38"/>
      <c r="VEW108" s="38"/>
      <c r="VEX108" s="38"/>
      <c r="VEY108" s="38"/>
      <c r="VEZ108" s="38"/>
      <c r="VFA108" s="38"/>
      <c r="VFB108" s="38"/>
      <c r="VFC108" s="38"/>
      <c r="VFD108" s="38"/>
      <c r="VFE108" s="38"/>
      <c r="VFF108" s="38"/>
      <c r="VFG108" s="38"/>
      <c r="VFH108" s="38"/>
      <c r="VFI108" s="38"/>
      <c r="VFJ108" s="38"/>
      <c r="VFK108" s="38"/>
      <c r="VFL108" s="38"/>
      <c r="VFM108" s="38"/>
      <c r="VFN108" s="38"/>
      <c r="VFO108" s="38"/>
      <c r="VFP108" s="38"/>
      <c r="VFQ108" s="38"/>
      <c r="VFR108" s="38"/>
      <c r="VFS108" s="38"/>
      <c r="VFT108" s="38"/>
      <c r="VFU108" s="38"/>
      <c r="VFV108" s="38"/>
      <c r="VFW108" s="38"/>
      <c r="VFX108" s="38"/>
      <c r="VFY108" s="38"/>
      <c r="VFZ108" s="38"/>
      <c r="VGA108" s="38"/>
      <c r="VGB108" s="38"/>
      <c r="VGC108" s="38"/>
      <c r="VGD108" s="38"/>
      <c r="VGE108" s="38"/>
      <c r="VGF108" s="38"/>
      <c r="VGG108" s="38"/>
      <c r="VGH108" s="38"/>
      <c r="VGI108" s="38"/>
      <c r="VGJ108" s="38"/>
      <c r="VGK108" s="38"/>
      <c r="VGL108" s="38"/>
      <c r="VGM108" s="38"/>
      <c r="VGN108" s="38"/>
      <c r="VGO108" s="38"/>
      <c r="VGP108" s="38"/>
      <c r="VGQ108" s="38"/>
      <c r="VGR108" s="38"/>
      <c r="VGS108" s="38"/>
      <c r="VGT108" s="38"/>
      <c r="VGU108" s="38"/>
      <c r="VGV108" s="38"/>
      <c r="VGW108" s="38"/>
      <c r="VGX108" s="38"/>
      <c r="VGY108" s="38"/>
      <c r="VGZ108" s="38"/>
      <c r="VHA108" s="38"/>
      <c r="VHB108" s="38"/>
      <c r="VHC108" s="38"/>
      <c r="VHD108" s="38"/>
      <c r="VHE108" s="38"/>
      <c r="VHF108" s="38"/>
      <c r="VHG108" s="38"/>
      <c r="VHH108" s="38"/>
      <c r="VHI108" s="38"/>
      <c r="VHJ108" s="38"/>
      <c r="VHK108" s="38"/>
      <c r="VHL108" s="38"/>
      <c r="VHM108" s="38"/>
      <c r="VHN108" s="38"/>
      <c r="VHO108" s="38"/>
      <c r="VHP108" s="38"/>
      <c r="VHQ108" s="38"/>
      <c r="VHR108" s="38"/>
      <c r="VHS108" s="38"/>
      <c r="VHT108" s="38"/>
      <c r="VHU108" s="38"/>
      <c r="VHV108" s="38"/>
      <c r="VHW108" s="38"/>
      <c r="VHX108" s="38"/>
      <c r="VHY108" s="38"/>
      <c r="VHZ108" s="38"/>
      <c r="VIA108" s="38"/>
      <c r="VIB108" s="38"/>
      <c r="VIC108" s="38"/>
      <c r="VID108" s="38"/>
      <c r="VIE108" s="38"/>
      <c r="VIF108" s="38"/>
      <c r="VIG108" s="38"/>
      <c r="VIH108" s="38"/>
      <c r="VII108" s="38"/>
      <c r="VIJ108" s="38"/>
      <c r="VIK108" s="38"/>
      <c r="VIL108" s="38"/>
      <c r="VIM108" s="38"/>
      <c r="VIN108" s="38"/>
      <c r="VIO108" s="38"/>
      <c r="VIP108" s="38"/>
      <c r="VIQ108" s="38"/>
      <c r="VIR108" s="38"/>
      <c r="VIS108" s="38"/>
      <c r="VIT108" s="38"/>
      <c r="VIU108" s="38"/>
      <c r="VIV108" s="38"/>
      <c r="VIW108" s="38"/>
      <c r="VIX108" s="38"/>
      <c r="VIY108" s="38"/>
      <c r="VIZ108" s="38"/>
      <c r="VJA108" s="38"/>
      <c r="VJB108" s="38"/>
      <c r="VJC108" s="38"/>
      <c r="VJD108" s="38"/>
      <c r="VJE108" s="38"/>
      <c r="VJF108" s="38"/>
      <c r="VJG108" s="38"/>
      <c r="VJH108" s="38"/>
      <c r="VJI108" s="38"/>
      <c r="VJJ108" s="38"/>
      <c r="VJK108" s="38"/>
      <c r="VJL108" s="38"/>
      <c r="VJM108" s="38"/>
      <c r="VJN108" s="38"/>
      <c r="VJO108" s="38"/>
      <c r="VJP108" s="38"/>
      <c r="VJQ108" s="38"/>
      <c r="VJR108" s="38"/>
      <c r="VJS108" s="38"/>
      <c r="VJT108" s="38"/>
      <c r="VJU108" s="38"/>
      <c r="VJV108" s="38"/>
      <c r="VJW108" s="38"/>
      <c r="VJX108" s="38"/>
      <c r="VJY108" s="38"/>
      <c r="VJZ108" s="38"/>
      <c r="VKA108" s="38"/>
      <c r="VKB108" s="38"/>
      <c r="VKC108" s="38"/>
      <c r="VKD108" s="38"/>
      <c r="VKE108" s="38"/>
      <c r="VKF108" s="38"/>
      <c r="VKG108" s="38"/>
      <c r="VKH108" s="38"/>
      <c r="VKI108" s="38"/>
      <c r="VKJ108" s="38"/>
      <c r="VKK108" s="38"/>
      <c r="VKL108" s="38"/>
      <c r="VKM108" s="38"/>
      <c r="VKN108" s="38"/>
      <c r="VKO108" s="38"/>
      <c r="VKP108" s="38"/>
      <c r="VKQ108" s="38"/>
      <c r="VKR108" s="38"/>
      <c r="VKS108" s="38"/>
      <c r="VKT108" s="38"/>
      <c r="VKU108" s="38"/>
      <c r="VKV108" s="38"/>
      <c r="VKW108" s="38"/>
      <c r="VKX108" s="38"/>
      <c r="VKY108" s="38"/>
      <c r="VKZ108" s="38"/>
      <c r="VLA108" s="38"/>
      <c r="VLB108" s="38"/>
      <c r="VLC108" s="38"/>
      <c r="VLD108" s="38"/>
      <c r="VLE108" s="38"/>
      <c r="VLF108" s="38"/>
      <c r="VLG108" s="38"/>
      <c r="VLH108" s="38"/>
      <c r="VLI108" s="38"/>
      <c r="VLJ108" s="38"/>
      <c r="VLK108" s="38"/>
      <c r="VLL108" s="38"/>
      <c r="VLM108" s="38"/>
      <c r="VLN108" s="38"/>
      <c r="VLO108" s="38"/>
      <c r="VLP108" s="38"/>
      <c r="VLQ108" s="38"/>
      <c r="VLR108" s="38"/>
      <c r="VLS108" s="38"/>
      <c r="VLT108" s="38"/>
      <c r="VLU108" s="38"/>
      <c r="VLV108" s="38"/>
      <c r="VLW108" s="38"/>
      <c r="VLX108" s="38"/>
      <c r="VLY108" s="38"/>
      <c r="VLZ108" s="38"/>
      <c r="VMA108" s="38"/>
      <c r="VMB108" s="38"/>
      <c r="VMC108" s="38"/>
      <c r="VMD108" s="38"/>
      <c r="VME108" s="38"/>
      <c r="VMF108" s="38"/>
      <c r="VMG108" s="38"/>
      <c r="VMH108" s="38"/>
      <c r="VMI108" s="38"/>
      <c r="VMJ108" s="38"/>
      <c r="VMK108" s="38"/>
      <c r="VML108" s="38"/>
      <c r="VMM108" s="38"/>
      <c r="VMN108" s="38"/>
      <c r="VMO108" s="38"/>
      <c r="VMP108" s="38"/>
      <c r="VMQ108" s="38"/>
      <c r="VMR108" s="38"/>
      <c r="VMS108" s="38"/>
      <c r="VMT108" s="38"/>
      <c r="VMU108" s="38"/>
      <c r="VMV108" s="38"/>
      <c r="VMW108" s="38"/>
      <c r="VMX108" s="38"/>
      <c r="VMY108" s="38"/>
      <c r="VMZ108" s="38"/>
      <c r="VNA108" s="38"/>
      <c r="VNB108" s="38"/>
      <c r="VNC108" s="38"/>
      <c r="VND108" s="38"/>
      <c r="VNE108" s="38"/>
      <c r="VNF108" s="38"/>
      <c r="VNG108" s="38"/>
      <c r="VNH108" s="38"/>
      <c r="VNI108" s="38"/>
      <c r="VNJ108" s="38"/>
      <c r="VNK108" s="38"/>
      <c r="VNL108" s="38"/>
      <c r="VNM108" s="38"/>
      <c r="VNN108" s="38"/>
      <c r="VNO108" s="38"/>
      <c r="VNP108" s="38"/>
      <c r="VNQ108" s="38"/>
      <c r="VNR108" s="38"/>
      <c r="VNS108" s="38"/>
      <c r="VNT108" s="38"/>
      <c r="VNU108" s="38"/>
      <c r="VNV108" s="38"/>
      <c r="VNW108" s="38"/>
      <c r="VNX108" s="38"/>
      <c r="VNY108" s="38"/>
      <c r="VNZ108" s="38"/>
      <c r="VOA108" s="38"/>
      <c r="VOB108" s="38"/>
      <c r="VOC108" s="38"/>
      <c r="VOD108" s="38"/>
      <c r="VOE108" s="38"/>
      <c r="VOF108" s="38"/>
      <c r="VOG108" s="38"/>
      <c r="VOH108" s="38"/>
      <c r="VOI108" s="38"/>
      <c r="VOJ108" s="38"/>
      <c r="VOK108" s="38"/>
      <c r="VOL108" s="38"/>
      <c r="VOM108" s="38"/>
      <c r="VON108" s="38"/>
      <c r="VOO108" s="38"/>
      <c r="VOP108" s="38"/>
      <c r="VOQ108" s="38"/>
      <c r="VOR108" s="38"/>
      <c r="VOS108" s="38"/>
      <c r="VOT108" s="38"/>
      <c r="VOU108" s="38"/>
      <c r="VOV108" s="38"/>
      <c r="VOW108" s="38"/>
      <c r="VOX108" s="38"/>
      <c r="VOY108" s="38"/>
      <c r="VOZ108" s="38"/>
      <c r="VPA108" s="38"/>
      <c r="VPB108" s="38"/>
      <c r="VPC108" s="38"/>
      <c r="VPD108" s="38"/>
      <c r="VPE108" s="38"/>
      <c r="VPF108" s="38"/>
      <c r="VPG108" s="38"/>
      <c r="VPH108" s="38"/>
      <c r="VPI108" s="38"/>
      <c r="VPJ108" s="38"/>
      <c r="VPK108" s="38"/>
      <c r="VPL108" s="38"/>
      <c r="VPM108" s="38"/>
      <c r="VPN108" s="38"/>
      <c r="VPO108" s="38"/>
      <c r="VPP108" s="38"/>
      <c r="VPQ108" s="38"/>
      <c r="VPR108" s="38"/>
      <c r="VPS108" s="38"/>
      <c r="VPT108" s="38"/>
      <c r="VPU108" s="38"/>
      <c r="VPV108" s="38"/>
      <c r="VPW108" s="38"/>
      <c r="VPX108" s="38"/>
      <c r="VPY108" s="38"/>
      <c r="VPZ108" s="38"/>
      <c r="VQA108" s="38"/>
      <c r="VQB108" s="38"/>
      <c r="VQC108" s="38"/>
      <c r="VQD108" s="38"/>
      <c r="VQE108" s="38"/>
      <c r="VQF108" s="38"/>
      <c r="VQG108" s="38"/>
      <c r="VQH108" s="38"/>
      <c r="VQI108" s="38"/>
      <c r="VQJ108" s="38"/>
      <c r="VQK108" s="38"/>
      <c r="VQL108" s="38"/>
      <c r="VQM108" s="38"/>
      <c r="VQN108" s="38"/>
      <c r="VQO108" s="38"/>
      <c r="VQP108" s="38"/>
      <c r="VQQ108" s="38"/>
      <c r="VQR108" s="38"/>
      <c r="VQS108" s="38"/>
      <c r="VQT108" s="38"/>
      <c r="VQU108" s="38"/>
      <c r="VQV108" s="38"/>
      <c r="VQW108" s="38"/>
      <c r="VQX108" s="38"/>
      <c r="VQY108" s="38"/>
      <c r="VQZ108" s="38"/>
      <c r="VRA108" s="38"/>
      <c r="VRB108" s="38"/>
      <c r="VRC108" s="38"/>
      <c r="VRD108" s="38"/>
      <c r="VRE108" s="38"/>
      <c r="VRF108" s="38"/>
      <c r="VRG108" s="38"/>
      <c r="VRH108" s="38"/>
      <c r="VRI108" s="38"/>
      <c r="VRJ108" s="38"/>
      <c r="VRK108" s="38"/>
      <c r="VRL108" s="38"/>
      <c r="VRM108" s="38"/>
      <c r="VRN108" s="38"/>
      <c r="VRO108" s="38"/>
      <c r="VRP108" s="38"/>
      <c r="VRQ108" s="38"/>
      <c r="VRR108" s="38"/>
      <c r="VRS108" s="38"/>
      <c r="VRT108" s="38"/>
      <c r="VRU108" s="38"/>
      <c r="VRV108" s="38"/>
      <c r="VRW108" s="38"/>
      <c r="VRX108" s="38"/>
      <c r="VRY108" s="38"/>
      <c r="VRZ108" s="38"/>
      <c r="VSA108" s="38"/>
      <c r="VSB108" s="38"/>
      <c r="VSC108" s="38"/>
      <c r="VSD108" s="38"/>
      <c r="VSE108" s="38"/>
      <c r="VSF108" s="38"/>
      <c r="VSG108" s="38"/>
      <c r="VSH108" s="38"/>
      <c r="VSI108" s="38"/>
      <c r="VSJ108" s="38"/>
      <c r="VSK108" s="38"/>
      <c r="VSL108" s="38"/>
      <c r="VSM108" s="38"/>
      <c r="VSN108" s="38"/>
      <c r="VSO108" s="38"/>
      <c r="VSP108" s="38"/>
      <c r="VSQ108" s="38"/>
      <c r="VSR108" s="38"/>
      <c r="VSS108" s="38"/>
      <c r="VST108" s="38"/>
      <c r="VSU108" s="38"/>
      <c r="VSV108" s="38"/>
      <c r="VSW108" s="38"/>
      <c r="VSX108" s="38"/>
      <c r="VSY108" s="38"/>
      <c r="VSZ108" s="38"/>
      <c r="VTA108" s="38"/>
      <c r="VTB108" s="38"/>
      <c r="VTC108" s="38"/>
      <c r="VTD108" s="38"/>
      <c r="VTE108" s="38"/>
      <c r="VTF108" s="38"/>
      <c r="VTG108" s="38"/>
      <c r="VTH108" s="38"/>
      <c r="VTI108" s="38"/>
      <c r="VTJ108" s="38"/>
      <c r="VTK108" s="38"/>
      <c r="VTL108" s="38"/>
      <c r="VTM108" s="38"/>
      <c r="VTN108" s="38"/>
      <c r="VTO108" s="38"/>
      <c r="VTP108" s="38"/>
      <c r="VTQ108" s="38"/>
      <c r="VTR108" s="38"/>
      <c r="VTS108" s="38"/>
      <c r="VTT108" s="38"/>
      <c r="VTU108" s="38"/>
      <c r="VTV108" s="38"/>
      <c r="VTW108" s="38"/>
      <c r="VTX108" s="38"/>
      <c r="VTY108" s="38"/>
      <c r="VTZ108" s="38"/>
      <c r="VUA108" s="38"/>
      <c r="VUB108" s="38"/>
      <c r="VUC108" s="38"/>
      <c r="VUD108" s="38"/>
      <c r="VUE108" s="38"/>
      <c r="VUF108" s="38"/>
      <c r="VUG108" s="38"/>
      <c r="VUH108" s="38"/>
      <c r="VUI108" s="38"/>
      <c r="VUJ108" s="38"/>
      <c r="VUK108" s="38"/>
      <c r="VUL108" s="38"/>
      <c r="VUM108" s="38"/>
      <c r="VUN108" s="38"/>
      <c r="VUO108" s="38"/>
      <c r="VUP108" s="38"/>
      <c r="VUQ108" s="38"/>
      <c r="VUR108" s="38"/>
      <c r="VUS108" s="38"/>
      <c r="VUT108" s="38"/>
      <c r="VUU108" s="38"/>
      <c r="VUV108" s="38"/>
      <c r="VUW108" s="38"/>
      <c r="VUX108" s="38"/>
      <c r="VUY108" s="38"/>
      <c r="VUZ108" s="38"/>
      <c r="VVA108" s="38"/>
      <c r="VVB108" s="38"/>
      <c r="VVC108" s="38"/>
      <c r="VVD108" s="38"/>
      <c r="VVE108" s="38"/>
      <c r="VVF108" s="38"/>
      <c r="VVG108" s="38"/>
      <c r="VVH108" s="38"/>
      <c r="VVI108" s="38"/>
      <c r="VVJ108" s="38"/>
      <c r="VVK108" s="38"/>
      <c r="VVL108" s="38"/>
      <c r="VVM108" s="38"/>
      <c r="VVN108" s="38"/>
      <c r="VVO108" s="38"/>
      <c r="VVP108" s="38"/>
      <c r="VVQ108" s="38"/>
      <c r="VVR108" s="38"/>
      <c r="VVS108" s="38"/>
      <c r="VVT108" s="38"/>
      <c r="VVU108" s="38"/>
      <c r="VVV108" s="38"/>
      <c r="VVW108" s="38"/>
      <c r="VVX108" s="38"/>
      <c r="VVY108" s="38"/>
      <c r="VVZ108" s="38"/>
      <c r="VWA108" s="38"/>
      <c r="VWB108" s="38"/>
      <c r="VWC108" s="38"/>
      <c r="VWD108" s="38"/>
      <c r="VWE108" s="38"/>
      <c r="VWF108" s="38"/>
      <c r="VWG108" s="38"/>
      <c r="VWH108" s="38"/>
      <c r="VWI108" s="38"/>
      <c r="VWJ108" s="38"/>
      <c r="VWK108" s="38"/>
      <c r="VWL108" s="38"/>
      <c r="VWM108" s="38"/>
      <c r="VWN108" s="38"/>
      <c r="VWO108" s="38"/>
      <c r="VWP108" s="38"/>
      <c r="VWQ108" s="38"/>
      <c r="VWR108" s="38"/>
      <c r="VWS108" s="38"/>
      <c r="VWT108" s="38"/>
      <c r="VWU108" s="38"/>
      <c r="VWV108" s="38"/>
      <c r="VWW108" s="38"/>
      <c r="VWX108" s="38"/>
      <c r="VWY108" s="38"/>
      <c r="VWZ108" s="38"/>
      <c r="VXA108" s="38"/>
      <c r="VXB108" s="38"/>
      <c r="VXC108" s="38"/>
      <c r="VXD108" s="38"/>
      <c r="VXE108" s="38"/>
      <c r="VXF108" s="38"/>
      <c r="VXG108" s="38"/>
      <c r="VXH108" s="38"/>
      <c r="VXI108" s="38"/>
      <c r="VXJ108" s="38"/>
      <c r="VXK108" s="38"/>
      <c r="VXL108" s="38"/>
      <c r="VXM108" s="38"/>
      <c r="VXN108" s="38"/>
      <c r="VXO108" s="38"/>
      <c r="VXP108" s="38"/>
      <c r="VXQ108" s="38"/>
      <c r="VXR108" s="38"/>
      <c r="VXS108" s="38"/>
      <c r="VXT108" s="38"/>
      <c r="VXU108" s="38"/>
      <c r="VXV108" s="38"/>
      <c r="VXW108" s="38"/>
      <c r="VXX108" s="38"/>
      <c r="VXY108" s="38"/>
      <c r="VXZ108" s="38"/>
      <c r="VYA108" s="38"/>
      <c r="VYB108" s="38"/>
      <c r="VYC108" s="38"/>
      <c r="VYD108" s="38"/>
      <c r="VYE108" s="38"/>
      <c r="VYF108" s="38"/>
      <c r="VYG108" s="38"/>
      <c r="VYH108" s="38"/>
      <c r="VYI108" s="38"/>
      <c r="VYJ108" s="38"/>
      <c r="VYK108" s="38"/>
      <c r="VYL108" s="38"/>
      <c r="VYM108" s="38"/>
      <c r="VYN108" s="38"/>
      <c r="VYO108" s="38"/>
      <c r="VYP108" s="38"/>
      <c r="VYQ108" s="38"/>
      <c r="VYR108" s="38"/>
      <c r="VYS108" s="38"/>
      <c r="VYT108" s="38"/>
      <c r="VYU108" s="38"/>
      <c r="VYV108" s="38"/>
      <c r="VYW108" s="38"/>
      <c r="VYX108" s="38"/>
      <c r="VYY108" s="38"/>
      <c r="VYZ108" s="38"/>
      <c r="VZA108" s="38"/>
      <c r="VZB108" s="38"/>
      <c r="VZC108" s="38"/>
      <c r="VZD108" s="38"/>
      <c r="VZE108" s="38"/>
      <c r="VZF108" s="38"/>
      <c r="VZG108" s="38"/>
      <c r="VZH108" s="38"/>
      <c r="VZI108" s="38"/>
      <c r="VZJ108" s="38"/>
      <c r="VZK108" s="38"/>
      <c r="VZL108" s="38"/>
      <c r="VZM108" s="38"/>
      <c r="VZN108" s="38"/>
      <c r="VZO108" s="38"/>
      <c r="VZP108" s="38"/>
      <c r="VZQ108" s="38"/>
      <c r="VZR108" s="38"/>
      <c r="VZS108" s="38"/>
      <c r="VZT108" s="38"/>
      <c r="VZU108" s="38"/>
      <c r="VZV108" s="38"/>
      <c r="VZW108" s="38"/>
      <c r="VZX108" s="38"/>
      <c r="VZY108" s="38"/>
      <c r="VZZ108" s="38"/>
      <c r="WAA108" s="38"/>
      <c r="WAB108" s="38"/>
      <c r="WAC108" s="38"/>
      <c r="WAD108" s="38"/>
      <c r="WAE108" s="38"/>
      <c r="WAF108" s="38"/>
      <c r="WAG108" s="38"/>
      <c r="WAH108" s="38"/>
      <c r="WAI108" s="38"/>
      <c r="WAJ108" s="38"/>
      <c r="WAK108" s="38"/>
      <c r="WAL108" s="38"/>
      <c r="WAM108" s="38"/>
      <c r="WAN108" s="38"/>
      <c r="WAO108" s="38"/>
      <c r="WAP108" s="38"/>
      <c r="WAQ108" s="38"/>
      <c r="WAR108" s="38"/>
      <c r="WAS108" s="38"/>
      <c r="WAT108" s="38"/>
      <c r="WAU108" s="38"/>
      <c r="WAV108" s="38"/>
      <c r="WAW108" s="38"/>
      <c r="WAX108" s="38"/>
      <c r="WAY108" s="38"/>
      <c r="WAZ108" s="38"/>
      <c r="WBA108" s="38"/>
      <c r="WBB108" s="38"/>
      <c r="WBC108" s="38"/>
      <c r="WBD108" s="38"/>
      <c r="WBE108" s="38"/>
      <c r="WBF108" s="38"/>
      <c r="WBG108" s="38"/>
      <c r="WBH108" s="38"/>
      <c r="WBI108" s="38"/>
      <c r="WBJ108" s="38"/>
      <c r="WBK108" s="38"/>
      <c r="WBL108" s="38"/>
      <c r="WBM108" s="38"/>
      <c r="WBN108" s="38"/>
      <c r="WBO108" s="38"/>
      <c r="WBP108" s="38"/>
      <c r="WBQ108" s="38"/>
      <c r="WBR108" s="38"/>
      <c r="WBS108" s="38"/>
      <c r="WBT108" s="38"/>
      <c r="WBU108" s="38"/>
      <c r="WBV108" s="38"/>
      <c r="WBW108" s="38"/>
      <c r="WBX108" s="38"/>
      <c r="WBY108" s="38"/>
      <c r="WBZ108" s="38"/>
      <c r="WCA108" s="38"/>
      <c r="WCB108" s="38"/>
      <c r="WCC108" s="38"/>
      <c r="WCD108" s="38"/>
      <c r="WCE108" s="38"/>
      <c r="WCF108" s="38"/>
      <c r="WCG108" s="38"/>
      <c r="WCH108" s="38"/>
      <c r="WCI108" s="38"/>
      <c r="WCJ108" s="38"/>
      <c r="WCK108" s="38"/>
      <c r="WCL108" s="38"/>
      <c r="WCM108" s="38"/>
      <c r="WCN108" s="38"/>
      <c r="WCO108" s="38"/>
      <c r="WCP108" s="38"/>
      <c r="WCQ108" s="38"/>
      <c r="WCR108" s="38"/>
      <c r="WCS108" s="38"/>
      <c r="WCT108" s="38"/>
      <c r="WCU108" s="38"/>
      <c r="WCV108" s="38"/>
      <c r="WCW108" s="38"/>
      <c r="WCX108" s="38"/>
      <c r="WCY108" s="38"/>
      <c r="WCZ108" s="38"/>
      <c r="WDA108" s="38"/>
      <c r="WDB108" s="38"/>
      <c r="WDC108" s="38"/>
      <c r="WDD108" s="38"/>
      <c r="WDE108" s="38"/>
      <c r="WDF108" s="38"/>
      <c r="WDG108" s="38"/>
      <c r="WDH108" s="38"/>
      <c r="WDI108" s="38"/>
      <c r="WDJ108" s="38"/>
      <c r="WDK108" s="38"/>
      <c r="WDL108" s="38"/>
      <c r="WDM108" s="38"/>
      <c r="WDN108" s="38"/>
      <c r="WDO108" s="38"/>
      <c r="WDP108" s="38"/>
      <c r="WDQ108" s="38"/>
      <c r="WDR108" s="38"/>
      <c r="WDS108" s="38"/>
      <c r="WDT108" s="38"/>
      <c r="WDU108" s="38"/>
      <c r="WDV108" s="38"/>
      <c r="WDW108" s="38"/>
      <c r="WDX108" s="38"/>
      <c r="WDY108" s="38"/>
      <c r="WDZ108" s="38"/>
      <c r="WEA108" s="38"/>
      <c r="WEB108" s="38"/>
      <c r="WEC108" s="38"/>
      <c r="WED108" s="38"/>
      <c r="WEE108" s="38"/>
      <c r="WEF108" s="38"/>
      <c r="WEG108" s="38"/>
      <c r="WEH108" s="38"/>
      <c r="WEI108" s="38"/>
      <c r="WEJ108" s="38"/>
      <c r="WEK108" s="38"/>
      <c r="WEL108" s="38"/>
      <c r="WEM108" s="38"/>
      <c r="WEN108" s="38"/>
      <c r="WEO108" s="38"/>
      <c r="WEP108" s="38"/>
      <c r="WEQ108" s="38"/>
      <c r="WER108" s="38"/>
      <c r="WES108" s="38"/>
      <c r="WET108" s="38"/>
      <c r="WEU108" s="38"/>
      <c r="WEV108" s="38"/>
      <c r="WEW108" s="38"/>
      <c r="WEX108" s="38"/>
      <c r="WEY108" s="38"/>
      <c r="WEZ108" s="38"/>
      <c r="WFA108" s="38"/>
      <c r="WFB108" s="38"/>
      <c r="WFC108" s="38"/>
      <c r="WFD108" s="38"/>
      <c r="WFE108" s="38"/>
      <c r="WFF108" s="38"/>
      <c r="WFG108" s="38"/>
      <c r="WFH108" s="38"/>
      <c r="WFI108" s="38"/>
      <c r="WFJ108" s="38"/>
      <c r="WFK108" s="38"/>
      <c r="WFL108" s="38"/>
      <c r="WFM108" s="38"/>
      <c r="WFN108" s="38"/>
      <c r="WFO108" s="38"/>
      <c r="WFP108" s="38"/>
      <c r="WFQ108" s="38"/>
      <c r="WFR108" s="38"/>
      <c r="WFS108" s="38"/>
      <c r="WFT108" s="38"/>
      <c r="WFU108" s="38"/>
      <c r="WFV108" s="38"/>
      <c r="WFW108" s="38"/>
      <c r="WFX108" s="38"/>
      <c r="WFY108" s="38"/>
      <c r="WFZ108" s="38"/>
      <c r="WGA108" s="38"/>
      <c r="WGB108" s="38"/>
      <c r="WGC108" s="38"/>
      <c r="WGD108" s="38"/>
      <c r="WGE108" s="38"/>
      <c r="WGF108" s="38"/>
      <c r="WGG108" s="38"/>
      <c r="WGH108" s="38"/>
      <c r="WGI108" s="38"/>
      <c r="WGJ108" s="38"/>
      <c r="WGK108" s="38"/>
      <c r="WGL108" s="38"/>
      <c r="WGM108" s="38"/>
      <c r="WGN108" s="38"/>
      <c r="WGO108" s="38"/>
      <c r="WGP108" s="38"/>
      <c r="WGQ108" s="38"/>
      <c r="WGR108" s="38"/>
      <c r="WGS108" s="38"/>
      <c r="WGT108" s="38"/>
      <c r="WGU108" s="38"/>
      <c r="WGV108" s="38"/>
      <c r="WGW108" s="38"/>
      <c r="WGX108" s="38"/>
      <c r="WGY108" s="38"/>
      <c r="WGZ108" s="38"/>
      <c r="WHA108" s="38"/>
      <c r="WHB108" s="38"/>
      <c r="WHC108" s="38"/>
      <c r="WHD108" s="38"/>
      <c r="WHE108" s="38"/>
      <c r="WHF108" s="38"/>
      <c r="WHG108" s="38"/>
      <c r="WHH108" s="38"/>
      <c r="WHI108" s="38"/>
      <c r="WHJ108" s="38"/>
      <c r="WHK108" s="38"/>
      <c r="WHL108" s="38"/>
      <c r="WHM108" s="38"/>
      <c r="WHN108" s="38"/>
      <c r="WHO108" s="38"/>
      <c r="WHP108" s="38"/>
      <c r="WHQ108" s="38"/>
      <c r="WHR108" s="38"/>
      <c r="WHS108" s="38"/>
      <c r="WHT108" s="38"/>
      <c r="WHU108" s="38"/>
      <c r="WHV108" s="38"/>
      <c r="WHW108" s="38"/>
      <c r="WHX108" s="38"/>
      <c r="WHY108" s="38"/>
      <c r="WHZ108" s="38"/>
      <c r="WIA108" s="38"/>
      <c r="WIB108" s="38"/>
      <c r="WIC108" s="38"/>
      <c r="WID108" s="38"/>
      <c r="WIE108" s="38"/>
      <c r="WIF108" s="38"/>
      <c r="WIG108" s="38"/>
      <c r="WIH108" s="38"/>
      <c r="WII108" s="38"/>
      <c r="WIJ108" s="38"/>
      <c r="WIK108" s="38"/>
      <c r="WIL108" s="38"/>
      <c r="WIM108" s="38"/>
      <c r="WIN108" s="38"/>
      <c r="WIO108" s="38"/>
      <c r="WIP108" s="38"/>
      <c r="WIQ108" s="38"/>
      <c r="WIR108" s="38"/>
      <c r="WIS108" s="38"/>
      <c r="WIT108" s="38"/>
      <c r="WIU108" s="38"/>
      <c r="WIV108" s="38"/>
      <c r="WIW108" s="38"/>
      <c r="WIX108" s="38"/>
      <c r="WIY108" s="38"/>
      <c r="WIZ108" s="38"/>
      <c r="WJA108" s="38"/>
      <c r="WJB108" s="38"/>
      <c r="WJC108" s="38"/>
      <c r="WJD108" s="38"/>
      <c r="WJE108" s="38"/>
      <c r="WJF108" s="38"/>
      <c r="WJG108" s="38"/>
      <c r="WJH108" s="38"/>
      <c r="WJI108" s="38"/>
      <c r="WJJ108" s="38"/>
      <c r="WJK108" s="38"/>
      <c r="WJL108" s="38"/>
      <c r="WJM108" s="38"/>
      <c r="WJN108" s="38"/>
      <c r="WJO108" s="38"/>
      <c r="WJP108" s="38"/>
      <c r="WJQ108" s="38"/>
      <c r="WJR108" s="38"/>
      <c r="WJS108" s="38"/>
      <c r="WJT108" s="38"/>
      <c r="WJU108" s="38"/>
      <c r="WJV108" s="38"/>
      <c r="WJW108" s="38"/>
      <c r="WJX108" s="38"/>
      <c r="WJY108" s="38"/>
      <c r="WJZ108" s="38"/>
      <c r="WKA108" s="38"/>
      <c r="WKB108" s="38"/>
      <c r="WKC108" s="38"/>
      <c r="WKD108" s="38"/>
      <c r="WKE108" s="38"/>
      <c r="WKF108" s="38"/>
      <c r="WKG108" s="38"/>
      <c r="WKH108" s="38"/>
      <c r="WKI108" s="38"/>
      <c r="WKJ108" s="38"/>
      <c r="WKK108" s="38"/>
      <c r="WKL108" s="38"/>
      <c r="WKM108" s="38"/>
      <c r="WKN108" s="38"/>
      <c r="WKO108" s="38"/>
      <c r="WKP108" s="38"/>
      <c r="WKQ108" s="38"/>
      <c r="WKR108" s="38"/>
      <c r="WKS108" s="38"/>
      <c r="WKT108" s="38"/>
      <c r="WKU108" s="38"/>
      <c r="WKV108" s="38"/>
      <c r="WKW108" s="38"/>
      <c r="WKX108" s="38"/>
      <c r="WKY108" s="38"/>
      <c r="WKZ108" s="38"/>
      <c r="WLA108" s="38"/>
      <c r="WLB108" s="38"/>
      <c r="WLC108" s="38"/>
      <c r="WLD108" s="38"/>
      <c r="WLE108" s="38"/>
      <c r="WLF108" s="38"/>
      <c r="WLG108" s="38"/>
      <c r="WLH108" s="38"/>
      <c r="WLI108" s="38"/>
      <c r="WLJ108" s="38"/>
      <c r="WLK108" s="38"/>
      <c r="WLL108" s="38"/>
      <c r="WLM108" s="38"/>
      <c r="WLN108" s="38"/>
      <c r="WLO108" s="38"/>
      <c r="WLP108" s="38"/>
      <c r="WLQ108" s="38"/>
      <c r="WLR108" s="38"/>
      <c r="WLS108" s="38"/>
      <c r="WLT108" s="38"/>
      <c r="WLU108" s="38"/>
      <c r="WLV108" s="38"/>
      <c r="WLW108" s="38"/>
      <c r="WLX108" s="38"/>
      <c r="WLY108" s="38"/>
      <c r="WLZ108" s="38"/>
      <c r="WMA108" s="38"/>
      <c r="WMB108" s="38"/>
      <c r="WMC108" s="38"/>
      <c r="WMD108" s="38"/>
      <c r="WME108" s="38"/>
      <c r="WMF108" s="38"/>
      <c r="WMG108" s="38"/>
      <c r="WMH108" s="38"/>
      <c r="WMI108" s="38"/>
      <c r="WMJ108" s="38"/>
      <c r="WMK108" s="38"/>
      <c r="WML108" s="38"/>
      <c r="WMM108" s="38"/>
      <c r="WMN108" s="38"/>
      <c r="WMO108" s="38"/>
      <c r="WMP108" s="38"/>
      <c r="WMQ108" s="38"/>
      <c r="WMR108" s="38"/>
      <c r="WMS108" s="38"/>
      <c r="WMT108" s="38"/>
      <c r="WMU108" s="38"/>
      <c r="WMV108" s="38"/>
      <c r="WMW108" s="38"/>
      <c r="WMX108" s="38"/>
      <c r="WMY108" s="38"/>
      <c r="WMZ108" s="38"/>
      <c r="WNA108" s="38"/>
      <c r="WNB108" s="38"/>
      <c r="WNC108" s="38"/>
      <c r="WND108" s="38"/>
      <c r="WNE108" s="38"/>
      <c r="WNF108" s="38"/>
      <c r="WNG108" s="38"/>
      <c r="WNH108" s="38"/>
      <c r="WNI108" s="38"/>
      <c r="WNJ108" s="38"/>
      <c r="WNK108" s="38"/>
      <c r="WNL108" s="38"/>
      <c r="WNM108" s="38"/>
      <c r="WNN108" s="38"/>
      <c r="WNO108" s="38"/>
      <c r="WNP108" s="38"/>
      <c r="WNQ108" s="38"/>
      <c r="WNR108" s="38"/>
      <c r="WNS108" s="38"/>
      <c r="WNT108" s="38"/>
      <c r="WNU108" s="38"/>
      <c r="WNV108" s="38"/>
      <c r="WNW108" s="38"/>
      <c r="WNX108" s="38"/>
      <c r="WNY108" s="38"/>
      <c r="WNZ108" s="38"/>
      <c r="WOA108" s="38"/>
      <c r="WOB108" s="38"/>
      <c r="WOC108" s="38"/>
      <c r="WOD108" s="38"/>
      <c r="WOE108" s="38"/>
      <c r="WOF108" s="38"/>
      <c r="WOG108" s="38"/>
      <c r="WOH108" s="38"/>
      <c r="WOI108" s="38"/>
      <c r="WOJ108" s="38"/>
      <c r="WOK108" s="38"/>
      <c r="WOL108" s="38"/>
      <c r="WOM108" s="38"/>
      <c r="WON108" s="38"/>
      <c r="WOO108" s="38"/>
      <c r="WOP108" s="38"/>
      <c r="WOQ108" s="38"/>
      <c r="WOR108" s="38"/>
      <c r="WOS108" s="38"/>
      <c r="WOT108" s="38"/>
      <c r="WOU108" s="38"/>
      <c r="WOV108" s="38"/>
      <c r="WOW108" s="38"/>
      <c r="WOX108" s="38"/>
      <c r="WOY108" s="38"/>
      <c r="WOZ108" s="38"/>
      <c r="WPA108" s="38"/>
      <c r="WPB108" s="38"/>
      <c r="WPC108" s="38"/>
      <c r="WPD108" s="38"/>
      <c r="WPE108" s="38"/>
      <c r="WPF108" s="38"/>
      <c r="WPG108" s="38"/>
      <c r="WPH108" s="38"/>
      <c r="WPI108" s="38"/>
      <c r="WPJ108" s="38"/>
      <c r="WPK108" s="38"/>
      <c r="WPL108" s="38"/>
      <c r="WPM108" s="38"/>
      <c r="WPN108" s="38"/>
      <c r="WPO108" s="38"/>
      <c r="WPP108" s="38"/>
      <c r="WPQ108" s="38"/>
      <c r="WPR108" s="38"/>
      <c r="WPS108" s="38"/>
      <c r="WPT108" s="38"/>
      <c r="WPU108" s="38"/>
      <c r="WPV108" s="38"/>
      <c r="WPW108" s="38"/>
      <c r="WPX108" s="38"/>
      <c r="WPY108" s="38"/>
      <c r="WPZ108" s="38"/>
      <c r="WQA108" s="38"/>
      <c r="WQB108" s="38"/>
      <c r="WQC108" s="38"/>
      <c r="WQD108" s="38"/>
      <c r="WQE108" s="38"/>
      <c r="WQF108" s="38"/>
      <c r="WQG108" s="38"/>
      <c r="WQH108" s="38"/>
      <c r="WQI108" s="38"/>
      <c r="WQJ108" s="38"/>
      <c r="WQK108" s="38"/>
      <c r="WQL108" s="38"/>
      <c r="WQM108" s="38"/>
      <c r="WQN108" s="38"/>
      <c r="WQO108" s="38"/>
      <c r="WQP108" s="38"/>
      <c r="WQQ108" s="38"/>
      <c r="WQR108" s="38"/>
      <c r="WQS108" s="38"/>
      <c r="WQT108" s="38"/>
      <c r="WQU108" s="38"/>
      <c r="WQV108" s="38"/>
      <c r="WQW108" s="38"/>
      <c r="WQX108" s="38"/>
      <c r="WQY108" s="38"/>
      <c r="WQZ108" s="38"/>
      <c r="WRA108" s="38"/>
      <c r="WRB108" s="38"/>
      <c r="WRC108" s="38"/>
      <c r="WRD108" s="38"/>
      <c r="WRE108" s="38"/>
      <c r="WRF108" s="38"/>
      <c r="WRG108" s="38"/>
      <c r="WRH108" s="38"/>
      <c r="WRI108" s="38"/>
      <c r="WRJ108" s="38"/>
      <c r="WRK108" s="38"/>
      <c r="WRL108" s="38"/>
      <c r="WRM108" s="38"/>
      <c r="WRN108" s="38"/>
      <c r="WRO108" s="38"/>
      <c r="WRP108" s="38"/>
      <c r="WRQ108" s="38"/>
      <c r="WRR108" s="38"/>
      <c r="WRS108" s="38"/>
      <c r="WRT108" s="38"/>
      <c r="WRU108" s="38"/>
      <c r="WRV108" s="38"/>
      <c r="WRW108" s="38"/>
      <c r="WRX108" s="38"/>
      <c r="WRY108" s="38"/>
      <c r="WRZ108" s="38"/>
      <c r="WSA108" s="38"/>
      <c r="WSB108" s="38"/>
      <c r="WSC108" s="38"/>
      <c r="WSD108" s="38"/>
      <c r="WSE108" s="38"/>
      <c r="WSF108" s="38"/>
      <c r="WSG108" s="38"/>
      <c r="WSH108" s="38"/>
      <c r="WSI108" s="38"/>
      <c r="WSJ108" s="38"/>
      <c r="WSK108" s="38"/>
      <c r="WSL108" s="38"/>
      <c r="WSM108" s="38"/>
      <c r="WSN108" s="38"/>
      <c r="WSO108" s="38"/>
      <c r="WSP108" s="38"/>
      <c r="WSQ108" s="38"/>
      <c r="WSR108" s="38"/>
      <c r="WSS108" s="38"/>
      <c r="WST108" s="38"/>
      <c r="WSU108" s="38"/>
      <c r="WSV108" s="38"/>
      <c r="WSW108" s="38"/>
      <c r="WSX108" s="38"/>
      <c r="WSY108" s="38"/>
      <c r="WSZ108" s="38"/>
      <c r="WTA108" s="38"/>
      <c r="WTB108" s="38"/>
      <c r="WTC108" s="38"/>
      <c r="WTD108" s="38"/>
      <c r="WTE108" s="38"/>
      <c r="WTF108" s="38"/>
      <c r="WTG108" s="38"/>
      <c r="WTH108" s="38"/>
      <c r="WTI108" s="38"/>
      <c r="WTJ108" s="38"/>
      <c r="WTK108" s="38"/>
      <c r="WTL108" s="38"/>
      <c r="WTM108" s="38"/>
      <c r="WTN108" s="38"/>
      <c r="WTO108" s="38"/>
      <c r="WTP108" s="38"/>
      <c r="WTQ108" s="38"/>
      <c r="WTR108" s="38"/>
      <c r="WTS108" s="38"/>
      <c r="WTT108" s="38"/>
      <c r="WTU108" s="38"/>
      <c r="WTV108" s="38"/>
      <c r="WTW108" s="38"/>
      <c r="WTX108" s="38"/>
      <c r="WTY108" s="38"/>
      <c r="WTZ108" s="38"/>
      <c r="WUA108" s="38"/>
      <c r="WUB108" s="38"/>
      <c r="WUC108" s="38"/>
      <c r="WUD108" s="38"/>
      <c r="WUE108" s="38"/>
      <c r="WUF108" s="38"/>
      <c r="WUG108" s="38"/>
      <c r="WUH108" s="38"/>
      <c r="WUI108" s="38"/>
      <c r="WUJ108" s="38"/>
      <c r="WUK108" s="38"/>
      <c r="WUL108" s="38"/>
      <c r="WUM108" s="38"/>
      <c r="WUN108" s="38"/>
      <c r="WUO108" s="38"/>
      <c r="WUP108" s="38"/>
      <c r="WUQ108" s="38"/>
      <c r="WUR108" s="38"/>
      <c r="WUS108" s="38"/>
      <c r="WUT108" s="38"/>
      <c r="WUU108" s="38"/>
      <c r="WUV108" s="38"/>
      <c r="WUW108" s="38"/>
      <c r="WUX108" s="38"/>
      <c r="WUY108" s="38"/>
      <c r="WUZ108" s="38"/>
      <c r="WVA108" s="38"/>
      <c r="WVB108" s="38"/>
      <c r="WVC108" s="38"/>
      <c r="WVD108" s="38"/>
      <c r="WVE108" s="38"/>
      <c r="WVF108" s="38"/>
      <c r="WVG108" s="38"/>
      <c r="WVH108" s="38"/>
      <c r="WVI108" s="38"/>
      <c r="WVJ108" s="38"/>
      <c r="WVK108" s="38"/>
      <c r="WVL108" s="38"/>
      <c r="WVM108" s="38"/>
      <c r="WVN108" s="38"/>
      <c r="WVO108" s="38"/>
      <c r="WVP108" s="38"/>
      <c r="WVQ108" s="38"/>
      <c r="WVR108" s="38"/>
      <c r="WVS108" s="38"/>
      <c r="WVT108" s="38"/>
      <c r="WVU108" s="38"/>
      <c r="WVV108" s="38"/>
      <c r="WVW108" s="38"/>
      <c r="WVX108" s="38"/>
      <c r="WVY108" s="38"/>
      <c r="WVZ108" s="38"/>
      <c r="WWA108" s="38"/>
      <c r="WWB108" s="38"/>
      <c r="WWC108" s="38"/>
      <c r="WWD108" s="38"/>
      <c r="WWE108" s="38"/>
      <c r="WWF108" s="38"/>
      <c r="WWG108" s="38"/>
      <c r="WWH108" s="38"/>
      <c r="WWI108" s="38"/>
      <c r="WWJ108" s="38"/>
      <c r="WWK108" s="38"/>
      <c r="WWL108" s="38"/>
      <c r="WWM108" s="38"/>
      <c r="WWN108" s="38"/>
      <c r="WWO108" s="38"/>
      <c r="WWP108" s="38"/>
      <c r="WWQ108" s="38"/>
      <c r="WWR108" s="38"/>
      <c r="WWS108" s="38"/>
      <c r="WWT108" s="38"/>
      <c r="WWU108" s="38"/>
      <c r="WWV108" s="38"/>
      <c r="WWW108" s="38"/>
      <c r="WWX108" s="38"/>
      <c r="WWY108" s="38"/>
      <c r="WWZ108" s="38"/>
      <c r="WXA108" s="38"/>
      <c r="WXB108" s="38"/>
      <c r="WXC108" s="38"/>
      <c r="WXD108" s="38"/>
      <c r="WXE108" s="38"/>
      <c r="WXF108" s="38"/>
      <c r="WXG108" s="38"/>
      <c r="WXH108" s="38"/>
      <c r="WXI108" s="38"/>
      <c r="WXJ108" s="38"/>
      <c r="WXK108" s="38"/>
      <c r="WXL108" s="38"/>
      <c r="WXM108" s="38"/>
      <c r="WXN108" s="38"/>
      <c r="WXO108" s="38"/>
      <c r="WXP108" s="38"/>
      <c r="WXQ108" s="38"/>
      <c r="WXR108" s="38"/>
      <c r="WXS108" s="38"/>
      <c r="WXT108" s="38"/>
      <c r="WXU108" s="38"/>
      <c r="WXV108" s="38"/>
      <c r="WXW108" s="38"/>
      <c r="WXX108" s="38"/>
      <c r="WXY108" s="38"/>
      <c r="WXZ108" s="38"/>
      <c r="WYA108" s="38"/>
      <c r="WYB108" s="38"/>
      <c r="WYC108" s="38"/>
      <c r="WYD108" s="38"/>
      <c r="WYE108" s="38"/>
      <c r="WYF108" s="38"/>
      <c r="WYG108" s="38"/>
      <c r="WYH108" s="38"/>
      <c r="WYI108" s="38"/>
      <c r="WYJ108" s="38"/>
      <c r="WYK108" s="38"/>
      <c r="WYL108" s="38"/>
      <c r="WYM108" s="38"/>
      <c r="WYN108" s="38"/>
      <c r="WYO108" s="38"/>
      <c r="WYP108" s="38"/>
      <c r="WYQ108" s="38"/>
      <c r="WYR108" s="38"/>
      <c r="WYS108" s="38"/>
      <c r="WYT108" s="38"/>
      <c r="WYU108" s="38"/>
      <c r="WYV108" s="38"/>
      <c r="WYW108" s="38"/>
      <c r="WYX108" s="38"/>
      <c r="WYY108" s="38"/>
      <c r="WYZ108" s="38"/>
      <c r="WZA108" s="38"/>
      <c r="WZB108" s="38"/>
      <c r="WZC108" s="38"/>
      <c r="WZD108" s="38"/>
      <c r="WZE108" s="38"/>
      <c r="WZF108" s="38"/>
      <c r="WZG108" s="38"/>
      <c r="WZH108" s="38"/>
      <c r="WZI108" s="38"/>
      <c r="WZJ108" s="38"/>
      <c r="WZK108" s="38"/>
      <c r="WZL108" s="38"/>
      <c r="WZM108" s="38"/>
      <c r="WZN108" s="38"/>
      <c r="WZO108" s="38"/>
      <c r="WZP108" s="38"/>
      <c r="WZQ108" s="38"/>
      <c r="WZR108" s="38"/>
      <c r="WZS108" s="38"/>
      <c r="WZT108" s="38"/>
      <c r="WZU108" s="38"/>
      <c r="WZV108" s="38"/>
      <c r="WZW108" s="38"/>
      <c r="WZX108" s="38"/>
      <c r="WZY108" s="38"/>
      <c r="WZZ108" s="38"/>
      <c r="XAA108" s="38"/>
      <c r="XAB108" s="38"/>
      <c r="XAC108" s="38"/>
      <c r="XAD108" s="38"/>
      <c r="XAE108" s="38"/>
      <c r="XAF108" s="38"/>
      <c r="XAG108" s="38"/>
      <c r="XAH108" s="38"/>
      <c r="XAI108" s="38"/>
      <c r="XAJ108" s="38"/>
      <c r="XAK108" s="38"/>
      <c r="XAL108" s="38"/>
      <c r="XAM108" s="38"/>
      <c r="XAN108" s="38"/>
      <c r="XAO108" s="38"/>
      <c r="XAP108" s="38"/>
      <c r="XAQ108" s="38"/>
      <c r="XAR108" s="38"/>
      <c r="XAS108" s="38"/>
      <c r="XAT108" s="38"/>
      <c r="XAU108" s="38"/>
      <c r="XAV108" s="38"/>
      <c r="XAW108" s="38"/>
      <c r="XAX108" s="38"/>
      <c r="XAY108" s="38"/>
      <c r="XAZ108" s="38"/>
      <c r="XBA108" s="38"/>
      <c r="XBB108" s="38"/>
      <c r="XBC108" s="38"/>
      <c r="XBD108" s="38"/>
      <c r="XBE108" s="38"/>
      <c r="XBF108" s="38"/>
      <c r="XBG108" s="38"/>
      <c r="XBH108" s="38"/>
      <c r="XBI108" s="38"/>
      <c r="XBJ108" s="38"/>
      <c r="XBK108" s="38"/>
      <c r="XBL108" s="38"/>
      <c r="XBM108" s="38"/>
      <c r="XBN108" s="38"/>
      <c r="XBO108" s="38"/>
      <c r="XBP108" s="38"/>
      <c r="XBQ108" s="38"/>
      <c r="XBR108" s="38"/>
      <c r="XBS108" s="38"/>
      <c r="XBT108" s="38"/>
      <c r="XBU108" s="38"/>
      <c r="XBV108" s="38"/>
      <c r="XBW108" s="38"/>
      <c r="XBX108" s="38"/>
      <c r="XBY108" s="38"/>
      <c r="XBZ108" s="38"/>
      <c r="XCA108" s="38"/>
      <c r="XCB108" s="38"/>
      <c r="XCC108" s="38"/>
      <c r="XCD108" s="38"/>
      <c r="XCE108" s="38"/>
      <c r="XCF108" s="38"/>
      <c r="XCG108" s="38"/>
      <c r="XCH108" s="38"/>
      <c r="XCI108" s="38"/>
      <c r="XCJ108" s="38"/>
      <c r="XCK108" s="38"/>
      <c r="XCL108" s="38"/>
      <c r="XCM108" s="38"/>
      <c r="XCN108" s="38"/>
      <c r="XCO108" s="38"/>
      <c r="XCP108" s="38"/>
      <c r="XCQ108" s="38"/>
      <c r="XCR108" s="38"/>
      <c r="XCS108" s="38"/>
      <c r="XCT108" s="38"/>
      <c r="XCU108" s="38"/>
      <c r="XCV108" s="38"/>
      <c r="XCW108" s="38"/>
      <c r="XCX108" s="38"/>
      <c r="XCY108" s="38"/>
      <c r="XCZ108" s="38"/>
      <c r="XDA108" s="38"/>
      <c r="XDB108" s="38"/>
      <c r="XDC108" s="38"/>
      <c r="XDD108" s="38"/>
      <c r="XDE108" s="38"/>
      <c r="XDF108" s="38"/>
      <c r="XDG108" s="38"/>
      <c r="XDH108" s="38"/>
      <c r="XDI108" s="38"/>
      <c r="XDJ108" s="38"/>
      <c r="XDK108" s="38"/>
      <c r="XDL108" s="38"/>
      <c r="XDM108" s="38"/>
      <c r="XDN108" s="38"/>
      <c r="XDO108" s="38"/>
      <c r="XDP108" s="38"/>
      <c r="XDQ108" s="38"/>
      <c r="XDR108" s="38"/>
      <c r="XDS108" s="38"/>
      <c r="XDT108" s="38"/>
      <c r="XDU108" s="38"/>
      <c r="XDV108" s="38"/>
      <c r="XDW108" s="38"/>
      <c r="XDX108" s="38"/>
      <c r="XDY108" s="38"/>
      <c r="XDZ108" s="38"/>
      <c r="XEA108" s="38"/>
      <c r="XEB108" s="38"/>
      <c r="XEC108" s="38"/>
      <c r="XED108" s="38"/>
      <c r="XEE108" s="38"/>
      <c r="XEF108" s="38"/>
      <c r="XEG108" s="38"/>
      <c r="XEH108" s="38"/>
      <c r="XEI108" s="38"/>
      <c r="XEJ108" s="38"/>
      <c r="XEK108" s="38"/>
      <c r="XEL108" s="38"/>
      <c r="XEM108" s="38"/>
      <c r="XEN108" s="38"/>
      <c r="XEO108" s="38"/>
      <c r="XEP108" s="38"/>
      <c r="XEQ108" s="38"/>
      <c r="XER108" s="38"/>
      <c r="XES108" s="38"/>
      <c r="XET108" s="38"/>
      <c r="XEU108" s="38"/>
      <c r="XEV108" s="38"/>
      <c r="XEW108" s="38"/>
      <c r="XEX108" s="38"/>
      <c r="XEY108" s="38"/>
      <c r="XEZ108" s="38"/>
      <c r="XFA108" s="38"/>
      <c r="XFB108" s="38"/>
      <c r="XFC108" s="38"/>
      <c r="XFD108" s="38"/>
    </row>
    <row r="109" spans="1:16384" ht="12.75" customHeight="1" thickBot="1" x14ac:dyDescent="0.25">
      <c r="A109" s="117" t="s">
        <v>94</v>
      </c>
      <c r="B109" s="118"/>
      <c r="C109" s="119"/>
      <c r="D109" s="120">
        <f t="shared" ref="D109:O109" si="29">IF(D81=0,0,(D29-D81)/D81)</f>
        <v>0.21021801593176231</v>
      </c>
      <c r="E109" s="120" t="e">
        <f t="shared" si="29"/>
        <v>#REF!</v>
      </c>
      <c r="F109" s="120">
        <f t="shared" si="29"/>
        <v>3.2704270712899872E-2</v>
      </c>
      <c r="G109" s="120">
        <f t="shared" si="29"/>
        <v>-6.1727313907786373E-2</v>
      </c>
      <c r="H109" s="120">
        <f t="shared" si="29"/>
        <v>-3.7575605322157E-2</v>
      </c>
      <c r="I109" s="120">
        <f t="shared" si="29"/>
        <v>-0.68464614857513462</v>
      </c>
      <c r="J109" s="120">
        <f t="shared" si="29"/>
        <v>-1</v>
      </c>
      <c r="K109" s="120">
        <f t="shared" si="29"/>
        <v>-1</v>
      </c>
      <c r="L109" s="120">
        <f t="shared" si="29"/>
        <v>-1</v>
      </c>
      <c r="M109" s="120">
        <f t="shared" si="29"/>
        <v>-1</v>
      </c>
      <c r="N109" s="120">
        <f t="shared" si="29"/>
        <v>-1</v>
      </c>
      <c r="O109" s="120">
        <f t="shared" si="29"/>
        <v>-1</v>
      </c>
      <c r="P109" s="197" t="e">
        <f>SUM(P93:P108)</f>
        <v>#REF!</v>
      </c>
      <c r="Q109"/>
      <c r="AK109"/>
    </row>
    <row r="110" spans="1:16384" ht="12.75" customHeight="1" x14ac:dyDescent="0.2">
      <c r="D110" s="198"/>
      <c r="E110" s="198"/>
      <c r="F110" s="198"/>
      <c r="G110" s="198"/>
    </row>
    <row r="111" spans="1:16384" ht="12.75" customHeight="1" x14ac:dyDescent="0.2">
      <c r="D111" s="199"/>
    </row>
  </sheetData>
  <mergeCells count="9">
    <mergeCell ref="A57:O57"/>
    <mergeCell ref="A64:O64"/>
    <mergeCell ref="A86:O86"/>
    <mergeCell ref="A4:A5"/>
    <mergeCell ref="B4:B5"/>
    <mergeCell ref="C4:C5"/>
    <mergeCell ref="D4:O4"/>
    <mergeCell ref="A31:O31"/>
    <mergeCell ref="R31:AF31"/>
  </mergeCells>
  <pageMargins left="0.25" right="0.25" top="0.25" bottom="0.5" header="0.25" footer="0.25"/>
  <pageSetup scale="70" fitToHeight="0" orientation="landscape" r:id="rId1"/>
  <headerFooter alignWithMargins="0"/>
  <rowBreaks count="2" manualBreakCount="2">
    <brk id="30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40"/>
  <sheetViews>
    <sheetView showOutlineSymbols="0" workbookViewId="0">
      <selection activeCell="N17" sqref="N17"/>
    </sheetView>
  </sheetViews>
  <sheetFormatPr defaultRowHeight="12.75" customHeight="1" x14ac:dyDescent="0.2"/>
  <cols>
    <col min="1" max="1" width="22.5703125" style="2" bestFit="1" customWidth="1"/>
    <col min="2" max="2" width="12.5703125" style="2" bestFit="1" customWidth="1"/>
    <col min="3" max="3" width="1.7109375" style="2" customWidth="1"/>
    <col min="4" max="4" width="12.5703125" style="34" bestFit="1" customWidth="1"/>
    <col min="5" max="5" width="1.7109375" style="34" customWidth="1"/>
    <col min="6" max="6" width="7.140625" style="34" bestFit="1" customWidth="1"/>
    <col min="7" max="7" width="1.7109375" style="34" customWidth="1"/>
    <col min="8" max="8" width="12.5703125" style="34" bestFit="1" customWidth="1"/>
    <col min="9" max="9" width="1.7109375" style="34" customWidth="1"/>
    <col min="10" max="10" width="7" style="34" bestFit="1" customWidth="1"/>
    <col min="11" max="11" width="1.7109375" style="34" customWidth="1"/>
    <col min="12" max="12" width="12.5703125" style="34" bestFit="1" customWidth="1"/>
    <col min="13" max="13" width="1.7109375" style="34" customWidth="1"/>
    <col min="14" max="14" width="7" style="34" bestFit="1" customWidth="1"/>
    <col min="15" max="15" width="1.7109375" style="2" customWidth="1"/>
    <col min="16" max="16" width="12.5703125" style="34" bestFit="1" customWidth="1"/>
    <col min="17" max="17" width="1.7109375" style="34" customWidth="1"/>
    <col min="18" max="18" width="13.42578125" style="34" bestFit="1" customWidth="1"/>
    <col min="19" max="19" width="1.7109375" style="34" customWidth="1"/>
    <col min="20" max="20" width="7.140625" style="35" bestFit="1" customWidth="1"/>
    <col min="21" max="21" width="9.140625" style="2"/>
    <col min="22" max="22" width="12" style="2" bestFit="1" customWidth="1"/>
    <col min="23" max="16384" width="9.140625" style="2"/>
  </cols>
  <sheetData>
    <row r="1" spans="1:23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1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4.2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3" ht="12.75" customHeight="1" x14ac:dyDescent="0.2">
      <c r="A4" s="5" t="str">
        <f ca="1">"FISCAL YEAR 2015 - YTD " &amp; INDIRECT("Worksheet!" &amp; CHAR(Worksheet!$D$2+64) &amp; 5)</f>
        <v>FISCAL YEAR 2015 - YTD NOVEMBER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3" ht="6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3" ht="7.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3" ht="19.5" customHeight="1" thickBot="1" x14ac:dyDescent="0.25">
      <c r="A8" s="7"/>
      <c r="B8" s="8" t="s">
        <v>2</v>
      </c>
      <c r="C8" s="7"/>
      <c r="D8" s="9" t="str">
        <f ca="1">"FY 2015 - " &amp; INDIRECT("Worksheet!" &amp; CHAR(Worksheet!$D$2+64-1) &amp; 5)</f>
        <v>FY 2015 - OCTOBER</v>
      </c>
      <c r="E8" s="9"/>
      <c r="F8" s="9"/>
      <c r="G8" s="10"/>
      <c r="H8" s="9" t="str">
        <f ca="1">"FY 2015 - " &amp; INDIRECT("Worksheet!" &amp; CHAR(Worksheet!$D$2+64) &amp; 5)</f>
        <v>FY 2015 - NOVEMBER</v>
      </c>
      <c r="I8" s="9"/>
      <c r="J8" s="9"/>
      <c r="K8" s="10"/>
      <c r="L8" s="11" t="str">
        <f ca="1">"YTD EXPENSE"  &amp; "  (" &amp; Worksheet!D5 &amp; " - " &amp;  INDIRECT("Worksheet!" &amp; CHAR(Worksheet!$D$2+64) &amp; 5) &amp; ")"</f>
        <v>YTD EXPENSE  (JULY - NOVEMBER)</v>
      </c>
      <c r="M8" s="12"/>
      <c r="N8" s="12"/>
      <c r="O8" s="12"/>
      <c r="P8" s="12"/>
      <c r="Q8" s="12"/>
      <c r="R8" s="12"/>
      <c r="S8" s="12"/>
      <c r="T8" s="13"/>
    </row>
    <row r="9" spans="1:23" ht="23.25" customHeight="1" x14ac:dyDescent="0.2">
      <c r="A9" s="7"/>
      <c r="B9" s="8"/>
      <c r="C9" s="7"/>
      <c r="D9" s="14" t="s">
        <v>3</v>
      </c>
      <c r="E9" s="10"/>
      <c r="F9" s="14" t="s">
        <v>4</v>
      </c>
      <c r="G9" s="10"/>
      <c r="H9" s="14" t="s">
        <v>3</v>
      </c>
      <c r="I9" s="10"/>
      <c r="J9" s="14" t="s">
        <v>4</v>
      </c>
      <c r="K9" s="10"/>
      <c r="L9" s="14" t="str">
        <f>"YTD ACTUAL"</f>
        <v>YTD ACTUAL</v>
      </c>
      <c r="M9" s="10"/>
      <c r="N9" s="14" t="s">
        <v>5</v>
      </c>
      <c r="O9" s="7"/>
      <c r="P9" s="15" t="s">
        <v>6</v>
      </c>
      <c r="Q9" s="10"/>
      <c r="R9" s="15" t="s">
        <v>7</v>
      </c>
      <c r="S9" s="10"/>
      <c r="T9" s="16" t="s">
        <v>8</v>
      </c>
    </row>
    <row r="10" spans="1:23" x14ac:dyDescent="0.2">
      <c r="A10" s="17" t="s">
        <v>9</v>
      </c>
      <c r="B10" s="7"/>
      <c r="C10" s="1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"/>
      <c r="P10" s="10"/>
      <c r="Q10" s="10"/>
      <c r="R10" s="10"/>
      <c r="S10" s="10"/>
      <c r="T10" s="18"/>
    </row>
    <row r="11" spans="1:23" x14ac:dyDescent="0.2">
      <c r="A11" s="19" t="s">
        <v>10</v>
      </c>
      <c r="B11" s="200">
        <v>403274409</v>
      </c>
      <c r="C11" s="7"/>
      <c r="D11" s="21">
        <f ca="1">INDIRECT("Worksheet!" &amp; CHAR(Worksheet!$D$2+64-1) &amp; ROW()-5)</f>
        <v>66429212.050000004</v>
      </c>
      <c r="E11" s="22"/>
      <c r="F11" s="23">
        <f ca="1">D11/$B11</f>
        <v>0.16472459091744651</v>
      </c>
      <c r="G11" s="22"/>
      <c r="H11" s="21">
        <f ca="1">INDIRECT("Worksheet!" &amp; CHAR(Worksheet!$D$2+64) &amp; ROW()-5)</f>
        <v>142588623.74000001</v>
      </c>
      <c r="I11" s="22"/>
      <c r="J11" s="23">
        <f ca="1">H11/$B11</f>
        <v>0.35357716869160427</v>
      </c>
      <c r="K11" s="22"/>
      <c r="L11" s="21">
        <f ca="1">SUM(INDIRECT("Worksheet!D"&amp;(ROW()-5)&amp;":"&amp;CHAR(Worksheet!$D$2+64)&amp;(ROW()-5)))</f>
        <v>365989098.52000004</v>
      </c>
      <c r="M11" s="22"/>
      <c r="N11" s="23">
        <f ca="1">L11/$B11</f>
        <v>0.9075435741820157</v>
      </c>
      <c r="O11" s="24"/>
      <c r="P11" s="21">
        <f ca="1">SUM(INDIRECT("Worksheet!D"&amp;(ROW()+48)&amp;":"&amp;CHAR(Worksheet!$D$2+64)&amp;(ROW()+48)))</f>
        <v>331401269.31541789</v>
      </c>
      <c r="Q11" s="22"/>
      <c r="R11" s="21">
        <f ca="1">L11-P11</f>
        <v>34587829.204582155</v>
      </c>
      <c r="S11" s="22"/>
      <c r="T11" s="23">
        <f ca="1">(L11-P11)/P11</f>
        <v>0.10436842706134142</v>
      </c>
      <c r="W11" s="25"/>
    </row>
    <row r="12" spans="1:23" x14ac:dyDescent="0.2">
      <c r="A12" s="19" t="s">
        <v>11</v>
      </c>
      <c r="B12" s="200">
        <v>398273461</v>
      </c>
      <c r="C12" s="7"/>
      <c r="D12" s="21">
        <f ca="1">INDIRECT("Worksheet!" &amp; CHAR(Worksheet!$D$2+64-1) &amp; ROW()-5)</f>
        <v>38180177</v>
      </c>
      <c r="E12" s="22"/>
      <c r="F12" s="23">
        <f ca="1">D12/$B12</f>
        <v>9.5864225811420567E-2</v>
      </c>
      <c r="G12" s="22"/>
      <c r="H12" s="21">
        <f ca="1">INDIRECT("Worksheet!" &amp; CHAR(Worksheet!$D$2+64) &amp; ROW()-5)</f>
        <v>38180177</v>
      </c>
      <c r="I12" s="22"/>
      <c r="J12" s="23">
        <f ca="1">H12/$B12</f>
        <v>9.5864225811420567E-2</v>
      </c>
      <c r="K12" s="22"/>
      <c r="L12" s="21">
        <f ca="1">SUM(INDIRECT("Worksheet!D"&amp;(ROW()-5)&amp;":"&amp;CHAR(Worksheet!$D$2+64)&amp;(ROW()-5)))</f>
        <v>127049597.25</v>
      </c>
      <c r="M12" s="22"/>
      <c r="N12" s="23">
        <f ca="1">L12/$B12</f>
        <v>0.31900091191363616</v>
      </c>
      <c r="O12" s="24"/>
      <c r="P12" s="21">
        <f ca="1">SUM(INDIRECT("Worksheet!D"&amp;(ROW()+48)&amp;":"&amp;CHAR(Worksheet!$D$2+64)&amp;(ROW()+48)))</f>
        <v>123684312.45420358</v>
      </c>
      <c r="Q12" s="22"/>
      <c r="R12" s="21">
        <f ca="1">L12-P12</f>
        <v>3365284.7957964242</v>
      </c>
      <c r="S12" s="22"/>
      <c r="T12" s="23">
        <f ca="1">(L12-P12)/P12</f>
        <v>2.7208663160435027E-2</v>
      </c>
    </row>
    <row r="13" spans="1:23" x14ac:dyDescent="0.2">
      <c r="A13" s="7"/>
      <c r="B13" s="7"/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  <c r="P13" s="22"/>
      <c r="Q13" s="22"/>
      <c r="R13" s="22"/>
      <c r="S13" s="22"/>
      <c r="T13" s="27"/>
    </row>
    <row r="14" spans="1:23" ht="13.5" thickBot="1" x14ac:dyDescent="0.25">
      <c r="A14" s="17" t="s">
        <v>12</v>
      </c>
      <c r="B14" s="28">
        <f>SUM(B11:B13)</f>
        <v>801547870</v>
      </c>
      <c r="C14" s="26"/>
      <c r="D14" s="29">
        <f ca="1">SUM(D11:D13)</f>
        <v>104609389.05000001</v>
      </c>
      <c r="E14" s="10"/>
      <c r="F14" s="30">
        <f ca="1">D14/$B14</f>
        <v>0.13050922217533933</v>
      </c>
      <c r="G14" s="10"/>
      <c r="H14" s="29">
        <f ca="1">SUM(H11:H13)</f>
        <v>180768800.74000001</v>
      </c>
      <c r="I14" s="10"/>
      <c r="J14" s="30">
        <f ca="1">H14/$B14</f>
        <v>0.22552464738007477</v>
      </c>
      <c r="K14" s="10"/>
      <c r="L14" s="29">
        <f ca="1">SUM(L11:L13)</f>
        <v>493038695.77000004</v>
      </c>
      <c r="M14" s="10"/>
      <c r="N14" s="30">
        <f ca="1">L14/$B14</f>
        <v>0.61510823523241354</v>
      </c>
      <c r="O14" s="7"/>
      <c r="P14" s="29">
        <f ca="1">SUM(P11:P13)</f>
        <v>455085581.76962149</v>
      </c>
      <c r="Q14" s="10"/>
      <c r="R14" s="29">
        <f ca="1">SUM(R11:R13)</f>
        <v>37953114.000378579</v>
      </c>
      <c r="S14" s="10"/>
      <c r="T14" s="30">
        <f ca="1">(L14-P14)/P14</f>
        <v>8.3397750930266995E-2</v>
      </c>
    </row>
    <row r="15" spans="1:23" ht="13.5" thickTop="1" x14ac:dyDescent="0.2">
      <c r="A15" s="7"/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7"/>
      <c r="P15" s="10"/>
      <c r="Q15" s="10"/>
      <c r="R15" s="10"/>
      <c r="S15" s="10"/>
      <c r="T15" s="18"/>
    </row>
    <row r="16" spans="1:23" x14ac:dyDescent="0.2">
      <c r="A16" s="17" t="s">
        <v>13</v>
      </c>
      <c r="B16" s="7"/>
      <c r="C16" s="2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7"/>
      <c r="P16" s="10"/>
      <c r="Q16" s="10"/>
      <c r="R16" s="10"/>
      <c r="S16" s="10"/>
      <c r="T16" s="18"/>
    </row>
    <row r="17" spans="1:23" x14ac:dyDescent="0.2">
      <c r="A17" s="19" t="s">
        <v>14</v>
      </c>
      <c r="B17" s="20">
        <v>382072406</v>
      </c>
      <c r="C17" s="20"/>
      <c r="D17" s="21">
        <f ca="1">INDIRECT("Worksheet!" &amp; CHAR(Worksheet!$D$2+64-1) &amp; ROW()-5)</f>
        <v>38283750.359999999</v>
      </c>
      <c r="E17" s="22"/>
      <c r="F17" s="23">
        <f ca="1">D17/$B17</f>
        <v>0.100200249373675</v>
      </c>
      <c r="G17" s="22"/>
      <c r="H17" s="21">
        <f ca="1">INDIRECT("Worksheet!" &amp; CHAR(Worksheet!$D$2+64) &amp; ROW()-5)</f>
        <v>35453364.090000004</v>
      </c>
      <c r="I17" s="22"/>
      <c r="J17" s="23">
        <f ca="1">H17/$B17</f>
        <v>9.279226537495619E-2</v>
      </c>
      <c r="K17" s="22"/>
      <c r="L17" s="21">
        <f ca="1">SUM(INDIRECT("Worksheet!D"&amp;(ROW()-5)&amp;":"&amp;CHAR(Worksheet!$D$2+64)&amp;(ROW()-5)))</f>
        <v>120261467.77000001</v>
      </c>
      <c r="M17" s="22"/>
      <c r="N17" s="23">
        <f ca="1">L17/$B17</f>
        <v>0.31476093505166663</v>
      </c>
      <c r="O17" s="7"/>
      <c r="P17" s="21">
        <f ca="1">SUM(INDIRECT("Worksheet!D"&amp;(ROW()+48)&amp;":"&amp;CHAR(Worksheet!$D$2+64)&amp;(ROW()+48)))</f>
        <v>120695609.16369539</v>
      </c>
      <c r="Q17" s="22"/>
      <c r="R17" s="21">
        <f t="shared" ref="R17:R32" ca="1" si="0">L17-P17</f>
        <v>-434141.39369538426</v>
      </c>
      <c r="S17" s="22"/>
      <c r="T17" s="23">
        <f t="shared" ref="T17:T30" ca="1" si="1">(L17-P17)/P17</f>
        <v>-3.5969940969979523E-3</v>
      </c>
      <c r="W17" s="32"/>
    </row>
    <row r="18" spans="1:23" x14ac:dyDescent="0.2">
      <c r="A18" s="19" t="s">
        <v>15</v>
      </c>
      <c r="B18" s="20">
        <v>29095143</v>
      </c>
      <c r="C18" s="7"/>
      <c r="D18" s="21">
        <f ca="1">INDIRECT("Worksheet!" &amp; CHAR(Worksheet!$D$2+64-1) &amp; ROW()-5)</f>
        <v>2529565.62</v>
      </c>
      <c r="E18" s="22"/>
      <c r="F18" s="23">
        <f t="shared" ref="F18:F34" ca="1" si="2">D18/$B18</f>
        <v>8.6941164716048999E-2</v>
      </c>
      <c r="G18" s="22"/>
      <c r="H18" s="21">
        <f ca="1">INDIRECT("Worksheet!" &amp; CHAR(Worksheet!$D$2+64) &amp; ROW()-5)</f>
        <v>2513850.4</v>
      </c>
      <c r="I18" s="22"/>
      <c r="J18" s="23">
        <f t="shared" ref="J18:J32" ca="1" si="3">H18/$B18</f>
        <v>8.6401032639708969E-2</v>
      </c>
      <c r="K18" s="22"/>
      <c r="L18" s="21">
        <f ca="1">SUM(INDIRECT("Worksheet!D"&amp;(ROW()-5)&amp;":"&amp;CHAR(Worksheet!$D$2+64)&amp;(ROW()-5)))</f>
        <v>12764877.439999999</v>
      </c>
      <c r="M18" s="22"/>
      <c r="N18" s="23">
        <f t="shared" ref="N18:N32" ca="1" si="4">L18/$B18</f>
        <v>0.43872880913491297</v>
      </c>
      <c r="O18" s="7"/>
      <c r="P18" s="21">
        <f ca="1">SUM(INDIRECT("Worksheet!D"&amp;(ROW()+48)&amp;":"&amp;CHAR(Worksheet!$D$2+64)&amp;(ROW()+48)))</f>
        <v>11437441.637710582</v>
      </c>
      <c r="Q18" s="22"/>
      <c r="R18" s="21">
        <f t="shared" ca="1" si="0"/>
        <v>1327435.802289417</v>
      </c>
      <c r="S18" s="22"/>
      <c r="T18" s="23">
        <f t="shared" ca="1" si="1"/>
        <v>0.1160605530796945</v>
      </c>
      <c r="W18" s="32"/>
    </row>
    <row r="19" spans="1:23" x14ac:dyDescent="0.2">
      <c r="A19" s="19" t="s">
        <v>16</v>
      </c>
      <c r="B19" s="20">
        <v>26865123</v>
      </c>
      <c r="C19" s="33"/>
      <c r="D19" s="21">
        <f ca="1">INDIRECT("Worksheet!" &amp; CHAR(Worksheet!$D$2+64-1) &amp; ROW()-5)</f>
        <v>2707949.09</v>
      </c>
      <c r="E19" s="22"/>
      <c r="F19" s="23">
        <f t="shared" ca="1" si="2"/>
        <v>0.10079794125640146</v>
      </c>
      <c r="G19" s="22"/>
      <c r="H19" s="21">
        <f ca="1">INDIRECT("Worksheet!" &amp; CHAR(Worksheet!$D$2+64) &amp; ROW()-5)</f>
        <v>2752677.2</v>
      </c>
      <c r="I19" s="22"/>
      <c r="J19" s="23">
        <f t="shared" ca="1" si="3"/>
        <v>0.10246285490671307</v>
      </c>
      <c r="K19" s="22"/>
      <c r="L19" s="21">
        <f ca="1">SUM(INDIRECT("Worksheet!D"&amp;(ROW()-5)&amp;":"&amp;CHAR(Worksheet!$D$2+64)&amp;(ROW()-5)))</f>
        <v>8859369.0800000001</v>
      </c>
      <c r="M19" s="22"/>
      <c r="N19" s="23">
        <f t="shared" ca="1" si="4"/>
        <v>0.32977213914114595</v>
      </c>
      <c r="O19" s="7"/>
      <c r="P19" s="21">
        <f ca="1">SUM(INDIRECT("Worksheet!D"&amp;(ROW()+48)&amp;":"&amp;CHAR(Worksheet!$D$2+64)&amp;(ROW()+48)))</f>
        <v>8633275.2234827448</v>
      </c>
      <c r="Q19" s="22"/>
      <c r="R19" s="21">
        <f t="shared" ca="1" si="0"/>
        <v>226093.85651725531</v>
      </c>
      <c r="S19" s="22"/>
      <c r="T19" s="23">
        <f t="shared" ca="1" si="1"/>
        <v>2.6188653861314862E-2</v>
      </c>
      <c r="W19" s="32"/>
    </row>
    <row r="20" spans="1:23" x14ac:dyDescent="0.2">
      <c r="A20" s="19" t="s">
        <v>17</v>
      </c>
      <c r="B20" s="20">
        <v>8538526</v>
      </c>
      <c r="C20" s="7"/>
      <c r="D20" s="21">
        <f ca="1">INDIRECT("Worksheet!" &amp; CHAR(Worksheet!$D$2+64-1) &amp; ROW()-5)</f>
        <v>887800.11</v>
      </c>
      <c r="E20" s="22"/>
      <c r="F20" s="23">
        <f t="shared" ca="1" si="2"/>
        <v>0.10397580448897151</v>
      </c>
      <c r="G20" s="22"/>
      <c r="H20" s="21">
        <f ca="1">INDIRECT("Worksheet!" &amp; CHAR(Worksheet!$D$2+64) &amp; ROW()-5)</f>
        <v>939121.83000000007</v>
      </c>
      <c r="I20" s="22"/>
      <c r="J20" s="23">
        <f t="shared" ca="1" si="3"/>
        <v>0.10998641100349171</v>
      </c>
      <c r="K20" s="22"/>
      <c r="L20" s="21">
        <f ca="1">SUM(INDIRECT("Worksheet!D"&amp;(ROW()-5)&amp;":"&amp;CHAR(Worksheet!$D$2+64)&amp;(ROW()-5)))</f>
        <v>2745152.62</v>
      </c>
      <c r="M20" s="22"/>
      <c r="N20" s="23">
        <f t="shared" ca="1" si="4"/>
        <v>0.32150193370612212</v>
      </c>
      <c r="O20" s="7"/>
      <c r="P20" s="21">
        <f ca="1">SUM(INDIRECT("Worksheet!D"&amp;(ROW()+48)&amp;":"&amp;CHAR(Worksheet!$D$2+64)&amp;(ROW()+48)))</f>
        <v>2698423.7361424267</v>
      </c>
      <c r="Q20" s="22"/>
      <c r="R20" s="21">
        <f t="shared" ca="1" si="0"/>
        <v>46728.883857573383</v>
      </c>
      <c r="S20" s="22"/>
      <c r="T20" s="23">
        <f t="shared" ca="1" si="1"/>
        <v>1.7317103771246609E-2</v>
      </c>
      <c r="W20" s="32"/>
    </row>
    <row r="21" spans="1:23" x14ac:dyDescent="0.2">
      <c r="A21" s="19" t="s">
        <v>18</v>
      </c>
      <c r="B21" s="20">
        <v>10958347</v>
      </c>
      <c r="C21" s="7"/>
      <c r="D21" s="21">
        <f ca="1">INDIRECT("Worksheet!" &amp; CHAR(Worksheet!$D$2+64-1) &amp; ROW()-5)</f>
        <v>682377.63</v>
      </c>
      <c r="E21" s="22"/>
      <c r="F21" s="23">
        <f t="shared" ca="1" si="2"/>
        <v>6.2270124317107316E-2</v>
      </c>
      <c r="G21" s="22"/>
      <c r="H21" s="21">
        <f ca="1">INDIRECT("Worksheet!" &amp; CHAR(Worksheet!$D$2+64) &amp; ROW()-5)</f>
        <v>1054560.29</v>
      </c>
      <c r="I21" s="22"/>
      <c r="J21" s="23">
        <f t="shared" ca="1" si="3"/>
        <v>9.6233518613710628E-2</v>
      </c>
      <c r="K21" s="22"/>
      <c r="L21" s="21">
        <f ca="1">SUM(INDIRECT("Worksheet!D"&amp;(ROW()-5)&amp;":"&amp;CHAR(Worksheet!$D$2+64)&amp;(ROW()-5)))</f>
        <v>3954096.42</v>
      </c>
      <c r="M21" s="22"/>
      <c r="N21" s="23">
        <f t="shared" ca="1" si="4"/>
        <v>0.36082964155086528</v>
      </c>
      <c r="O21" s="7"/>
      <c r="P21" s="21">
        <f ca="1">SUM(INDIRECT("Worksheet!D"&amp;(ROW()+48)&amp;":"&amp;CHAR(Worksheet!$D$2+64)&amp;(ROW()+48)))</f>
        <v>4223443.5111153312</v>
      </c>
      <c r="Q21" s="22"/>
      <c r="R21" s="21">
        <f t="shared" ca="1" si="0"/>
        <v>-269347.09111533128</v>
      </c>
      <c r="S21" s="22"/>
      <c r="T21" s="23">
        <f t="shared" ca="1" si="1"/>
        <v>-6.3774285226370131E-2</v>
      </c>
      <c r="W21" s="32"/>
    </row>
    <row r="22" spans="1:23" x14ac:dyDescent="0.2">
      <c r="A22" s="19" t="s">
        <v>19</v>
      </c>
      <c r="B22" s="20">
        <v>36000</v>
      </c>
      <c r="C22" s="20"/>
      <c r="D22" s="21">
        <f ca="1">INDIRECT("Worksheet!" &amp; CHAR(Worksheet!$D$2+64-1) &amp; ROW()-5)</f>
        <v>6672.2300000000005</v>
      </c>
      <c r="E22" s="22"/>
      <c r="F22" s="23">
        <f t="shared" ca="1" si="2"/>
        <v>0.18533972222222223</v>
      </c>
      <c r="G22" s="22"/>
      <c r="H22" s="21">
        <f ca="1">INDIRECT("Worksheet!" &amp; CHAR(Worksheet!$D$2+64) &amp; ROW()-5)</f>
        <v>0</v>
      </c>
      <c r="I22" s="22"/>
      <c r="J22" s="23">
        <f t="shared" ca="1" si="3"/>
        <v>0</v>
      </c>
      <c r="K22" s="22"/>
      <c r="L22" s="21">
        <f ca="1">SUM(INDIRECT("Worksheet!D"&amp;(ROW()-5)&amp;":"&amp;CHAR(Worksheet!$D$2+64)&amp;(ROW()-5)))</f>
        <v>12599.880000000001</v>
      </c>
      <c r="M22" s="22"/>
      <c r="N22" s="23">
        <f t="shared" ca="1" si="4"/>
        <v>0.34999666666666668</v>
      </c>
      <c r="O22" s="7"/>
      <c r="P22" s="21">
        <f ca="1">SUM(INDIRECT("Worksheet!D"&amp;(ROW()+48)&amp;":"&amp;CHAR(Worksheet!$D$2+64)&amp;(ROW()+48)))</f>
        <v>15000</v>
      </c>
      <c r="Q22" s="22"/>
      <c r="R22" s="21">
        <f t="shared" ca="1" si="0"/>
        <v>-2400.119999999999</v>
      </c>
      <c r="S22" s="22"/>
      <c r="T22" s="23">
        <f t="shared" ca="1" si="1"/>
        <v>-0.16000799999999993</v>
      </c>
      <c r="W22" s="32"/>
    </row>
    <row r="23" spans="1:23" x14ac:dyDescent="0.2">
      <c r="A23" s="19" t="s">
        <v>20</v>
      </c>
      <c r="B23" s="20">
        <v>42778546</v>
      </c>
      <c r="C23" s="20"/>
      <c r="D23" s="21">
        <f ca="1">INDIRECT("Worksheet!" &amp; CHAR(Worksheet!$D$2+64-1) &amp; ROW()-5)</f>
        <v>3812927.27</v>
      </c>
      <c r="E23" s="22"/>
      <c r="F23" s="23">
        <f t="shared" ca="1" si="2"/>
        <v>8.9131764085670417E-2</v>
      </c>
      <c r="G23" s="22"/>
      <c r="H23" s="21">
        <f ca="1">INDIRECT("Worksheet!" &amp; CHAR(Worksheet!$D$2+64) &amp; ROW()-5)</f>
        <v>3812439.35</v>
      </c>
      <c r="I23" s="22"/>
      <c r="J23" s="23">
        <f t="shared" ca="1" si="3"/>
        <v>8.9120358368421401E-2</v>
      </c>
      <c r="K23" s="22"/>
      <c r="L23" s="21">
        <f ca="1">SUM(INDIRECT("Worksheet!D"&amp;(ROW()-5)&amp;":"&amp;CHAR(Worksheet!$D$2+64)&amp;(ROW()-5)))</f>
        <v>15835146.01</v>
      </c>
      <c r="M23" s="22"/>
      <c r="N23" s="23">
        <f t="shared" ca="1" si="4"/>
        <v>0.37016559679237343</v>
      </c>
      <c r="O23" s="7"/>
      <c r="P23" s="21">
        <f ca="1">SUM(INDIRECT("Worksheet!D"&amp;(ROW()+48)&amp;":"&amp;CHAR(Worksheet!$D$2+64)&amp;(ROW()+48)))</f>
        <v>16068768.842758188</v>
      </c>
      <c r="Q23" s="22"/>
      <c r="R23" s="21">
        <f t="shared" ca="1" si="0"/>
        <v>-233622.83275818825</v>
      </c>
      <c r="S23" s="22"/>
      <c r="T23" s="23">
        <f t="shared" ca="1" si="1"/>
        <v>-1.4538937926378628E-2</v>
      </c>
      <c r="W23" s="32"/>
    </row>
    <row r="24" spans="1:23" x14ac:dyDescent="0.2">
      <c r="A24" s="19" t="s">
        <v>21</v>
      </c>
      <c r="B24" s="20">
        <v>38232491</v>
      </c>
      <c r="C24" s="20"/>
      <c r="D24" s="21">
        <f ca="1">INDIRECT("Worksheet!" &amp; CHAR(Worksheet!$D$2+64-1) &amp; ROW()-5)</f>
        <v>3491440.93</v>
      </c>
      <c r="E24" s="22"/>
      <c r="F24" s="23">
        <f t="shared" ca="1" si="2"/>
        <v>9.1321303913992943E-2</v>
      </c>
      <c r="G24" s="22"/>
      <c r="H24" s="21">
        <f ca="1">INDIRECT("Worksheet!" &amp; CHAR(Worksheet!$D$2+64) &amp; ROW()-5)</f>
        <v>3626067.58</v>
      </c>
      <c r="I24" s="22"/>
      <c r="J24" s="23">
        <f t="shared" ca="1" si="3"/>
        <v>9.4842566758205737E-2</v>
      </c>
      <c r="K24" s="22"/>
      <c r="L24" s="21">
        <f ca="1">SUM(INDIRECT("Worksheet!D"&amp;(ROW()-5)&amp;":"&amp;CHAR(Worksheet!$D$2+64)&amp;(ROW()-5)))</f>
        <v>12835910.300000001</v>
      </c>
      <c r="M24" s="22"/>
      <c r="N24" s="23">
        <f t="shared" ca="1" si="4"/>
        <v>0.33573303659445053</v>
      </c>
      <c r="O24" s="7"/>
      <c r="P24" s="21">
        <f ca="1">SUM(INDIRECT("Worksheet!D"&amp;(ROW()+48)&amp;":"&amp;CHAR(Worksheet!$D$2+64)&amp;(ROW()+48)))</f>
        <v>14127885.360468205</v>
      </c>
      <c r="Q24" s="22"/>
      <c r="R24" s="21">
        <f t="shared" ca="1" si="0"/>
        <v>-1291975.0604682043</v>
      </c>
      <c r="S24" s="22"/>
      <c r="T24" s="23">
        <f t="shared" ca="1" si="1"/>
        <v>-9.1448580414117089E-2</v>
      </c>
      <c r="W24" s="32"/>
    </row>
    <row r="25" spans="1:23" x14ac:dyDescent="0.2">
      <c r="A25" s="19" t="s">
        <v>22</v>
      </c>
      <c r="B25" s="20">
        <v>49925964</v>
      </c>
      <c r="C25" s="20"/>
      <c r="D25" s="21">
        <f ca="1">INDIRECT("Worksheet!" &amp; CHAR(Worksheet!$D$2+64-1) &amp; ROW()-5)</f>
        <v>5499688.9299999997</v>
      </c>
      <c r="E25" s="22"/>
      <c r="F25" s="23">
        <f t="shared" ca="1" si="2"/>
        <v>0.11015689011032416</v>
      </c>
      <c r="G25" s="22"/>
      <c r="H25" s="21">
        <f ca="1">INDIRECT("Worksheet!" &amp; CHAR(Worksheet!$D$2+64) &amp; ROW()-5)</f>
        <v>4186286.93</v>
      </c>
      <c r="I25" s="22"/>
      <c r="J25" s="23">
        <f t="shared" ca="1" si="3"/>
        <v>8.3849896819218159E-2</v>
      </c>
      <c r="K25" s="22"/>
      <c r="L25" s="21">
        <f ca="1">SUM(INDIRECT("Worksheet!D"&amp;(ROW()-5)&amp;":"&amp;CHAR(Worksheet!$D$2+64)&amp;(ROW()-5)))</f>
        <v>19692571.440000001</v>
      </c>
      <c r="M25" s="22"/>
      <c r="N25" s="23">
        <f t="shared" ca="1" si="4"/>
        <v>0.3944354772999476</v>
      </c>
      <c r="O25" s="7"/>
      <c r="P25" s="21">
        <f ca="1">SUM(INDIRECT("Worksheet!D"&amp;(ROW()+48)&amp;":"&amp;CHAR(Worksheet!$D$2+64)&amp;(ROW()+48)))</f>
        <v>18916051.081445936</v>
      </c>
      <c r="Q25" s="22"/>
      <c r="R25" s="21">
        <f t="shared" ca="1" si="0"/>
        <v>776520.35855406523</v>
      </c>
      <c r="S25" s="22"/>
      <c r="T25" s="23">
        <f t="shared" ca="1" si="1"/>
        <v>4.1050870248268978E-2</v>
      </c>
      <c r="W25" s="32"/>
    </row>
    <row r="26" spans="1:23" x14ac:dyDescent="0.2">
      <c r="A26" s="19" t="s">
        <v>23</v>
      </c>
      <c r="B26" s="20">
        <v>17854646</v>
      </c>
      <c r="C26" s="20"/>
      <c r="D26" s="21">
        <f ca="1">INDIRECT("Worksheet!" &amp; CHAR(Worksheet!$D$2+64-1) &amp; ROW()-5)</f>
        <v>1547795.27</v>
      </c>
      <c r="E26" s="22"/>
      <c r="F26" s="23">
        <f t="shared" ca="1" si="2"/>
        <v>8.6688656274674952E-2</v>
      </c>
      <c r="G26" s="22"/>
      <c r="H26" s="21">
        <f ca="1">INDIRECT("Worksheet!" &amp; CHAR(Worksheet!$D$2+64) &amp; ROW()-5)</f>
        <v>114790.94</v>
      </c>
      <c r="I26" s="22"/>
      <c r="J26" s="23">
        <f t="shared" ca="1" si="3"/>
        <v>6.4291915952856193E-3</v>
      </c>
      <c r="K26" s="22"/>
      <c r="L26" s="21">
        <f ca="1">SUM(INDIRECT("Worksheet!D"&amp;(ROW()-5)&amp;":"&amp;CHAR(Worksheet!$D$2+64)&amp;(ROW()-5)))</f>
        <v>6146887.1000000006</v>
      </c>
      <c r="M26" s="22"/>
      <c r="N26" s="23">
        <f t="shared" ca="1" si="4"/>
        <v>0.34427381534195639</v>
      </c>
      <c r="O26" s="7"/>
      <c r="P26" s="21">
        <f ca="1">SUM(INDIRECT("Worksheet!D"&amp;(ROW()+48)&amp;":"&amp;CHAR(Worksheet!$D$2+64)&amp;(ROW()+48)))</f>
        <v>7370907.8967637327</v>
      </c>
      <c r="Q26" s="22"/>
      <c r="R26" s="21">
        <f t="shared" ca="1" si="0"/>
        <v>-1224020.7967637321</v>
      </c>
      <c r="S26" s="22"/>
      <c r="T26" s="23">
        <f t="shared" ca="1" si="1"/>
        <v>-0.16606106247795474</v>
      </c>
      <c r="W26" s="32"/>
    </row>
    <row r="27" spans="1:23" x14ac:dyDescent="0.2">
      <c r="A27" s="19" t="s">
        <v>24</v>
      </c>
      <c r="B27" s="20">
        <v>5995232</v>
      </c>
      <c r="C27" s="20"/>
      <c r="D27" s="21">
        <f ca="1">INDIRECT("Worksheet!" &amp; CHAR(Worksheet!$D$2+64-1) &amp; ROW()-5)</f>
        <v>408265.58</v>
      </c>
      <c r="E27" s="22"/>
      <c r="F27" s="23">
        <f t="shared" ca="1" si="2"/>
        <v>6.8098378845055541E-2</v>
      </c>
      <c r="G27" s="22"/>
      <c r="H27" s="21">
        <f ca="1">INDIRECT("Worksheet!" &amp; CHAR(Worksheet!$D$2+64) &amp; ROW()-5)</f>
        <v>108302.93000000001</v>
      </c>
      <c r="I27" s="22"/>
      <c r="J27" s="23">
        <f t="shared" ca="1" si="3"/>
        <v>1.8064843862589473E-2</v>
      </c>
      <c r="K27" s="22"/>
      <c r="L27" s="21">
        <f ca="1">SUM(INDIRECT("Worksheet!D"&amp;(ROW()-5)&amp;":"&amp;CHAR(Worksheet!$D$2+64)&amp;(ROW()-5)))</f>
        <v>1051788.75</v>
      </c>
      <c r="M27" s="22"/>
      <c r="N27" s="23">
        <f t="shared" ca="1" si="4"/>
        <v>0.17543753936461509</v>
      </c>
      <c r="O27" s="7"/>
      <c r="P27" s="21">
        <f ca="1">SUM(INDIRECT("Worksheet!D"&amp;(ROW()+48)&amp;":"&amp;CHAR(Worksheet!$D$2+64)&amp;(ROW()+48)))</f>
        <v>948106.14167549601</v>
      </c>
      <c r="Q27" s="22"/>
      <c r="R27" s="21">
        <f t="shared" ca="1" si="0"/>
        <v>103682.60832450399</v>
      </c>
      <c r="S27" s="22"/>
      <c r="T27" s="23">
        <f t="shared" ca="1" si="1"/>
        <v>0.10935759591355011</v>
      </c>
      <c r="W27" s="32"/>
    </row>
    <row r="28" spans="1:23" x14ac:dyDescent="0.2">
      <c r="A28" s="19" t="s">
        <v>25</v>
      </c>
      <c r="B28" s="20">
        <v>16981205</v>
      </c>
      <c r="C28" s="20"/>
      <c r="D28" s="21">
        <f ca="1">INDIRECT("Worksheet!" &amp; CHAR(Worksheet!$D$2+64-1) &amp; ROW()-5)</f>
        <v>1596095.33</v>
      </c>
      <c r="E28" s="22"/>
      <c r="F28" s="23">
        <f t="shared" ca="1" si="2"/>
        <v>9.3991876901550864E-2</v>
      </c>
      <c r="G28" s="22"/>
      <c r="H28" s="21">
        <f ca="1">INDIRECT("Worksheet!" &amp; CHAR(Worksheet!$D$2+64) &amp; ROW()-5)</f>
        <v>1340813.8400000001</v>
      </c>
      <c r="I28" s="22"/>
      <c r="J28" s="23">
        <f t="shared" ca="1" si="3"/>
        <v>7.8958698160701793E-2</v>
      </c>
      <c r="K28" s="22"/>
      <c r="L28" s="21">
        <f ca="1">SUM(INDIRECT("Worksheet!D"&amp;(ROW()-5)&amp;":"&amp;CHAR(Worksheet!$D$2+64)&amp;(ROW()-5)))</f>
        <v>7329194.0600000005</v>
      </c>
      <c r="M28" s="22"/>
      <c r="N28" s="23">
        <f t="shared" ca="1" si="4"/>
        <v>0.43160624113542007</v>
      </c>
      <c r="O28" s="7"/>
      <c r="P28" s="21">
        <f ca="1">SUM(INDIRECT("Worksheet!D"&amp;(ROW()+48)&amp;":"&amp;CHAR(Worksheet!$D$2+64)&amp;(ROW()+48)))</f>
        <v>6750334.7146806959</v>
      </c>
      <c r="Q28" s="22"/>
      <c r="R28" s="21">
        <f t="shared" ca="1" si="0"/>
        <v>578859.34531930462</v>
      </c>
      <c r="S28" s="22"/>
      <c r="T28" s="23">
        <f t="shared" ca="1" si="1"/>
        <v>8.5752687797894744E-2</v>
      </c>
      <c r="W28" s="32"/>
    </row>
    <row r="29" spans="1:23" x14ac:dyDescent="0.2">
      <c r="A29" s="19" t="s">
        <v>26</v>
      </c>
      <c r="B29" s="20">
        <v>1120582</v>
      </c>
      <c r="C29" s="20"/>
      <c r="D29" s="21">
        <f ca="1">INDIRECT("Worksheet!" &amp; CHAR(Worksheet!$D$2+64-1) &amp; ROW()-5)</f>
        <v>117367</v>
      </c>
      <c r="E29" s="22"/>
      <c r="F29" s="23">
        <f t="shared" ca="1" si="2"/>
        <v>0.10473753817212841</v>
      </c>
      <c r="G29" s="22"/>
      <c r="H29" s="21">
        <f ca="1">INDIRECT("Worksheet!" &amp; CHAR(Worksheet!$D$2+64) &amp; ROW()-5)</f>
        <v>87809</v>
      </c>
      <c r="I29" s="22"/>
      <c r="J29" s="23">
        <f t="shared" ca="1" si="3"/>
        <v>7.8360173552671733E-2</v>
      </c>
      <c r="K29" s="22"/>
      <c r="L29" s="21">
        <f ca="1">SUM(INDIRECT("Worksheet!D"&amp;(ROW()-5)&amp;":"&amp;CHAR(Worksheet!$D$2+64)&amp;(ROW()-5)))</f>
        <v>356980.5</v>
      </c>
      <c r="M29" s="22"/>
      <c r="N29" s="23">
        <f t="shared" ca="1" si="4"/>
        <v>0.31856704819459886</v>
      </c>
      <c r="O29" s="7"/>
      <c r="P29" s="21">
        <f ca="1">SUM(INDIRECT("Worksheet!D"&amp;(ROW()+48)&amp;":"&amp;CHAR(Worksheet!$D$2+64)&amp;(ROW()+48)))</f>
        <v>305450.90637891035</v>
      </c>
      <c r="Q29" s="22"/>
      <c r="R29" s="21">
        <f t="shared" ca="1" si="0"/>
        <v>51529.593621089647</v>
      </c>
      <c r="S29" s="22"/>
      <c r="T29" s="23">
        <f t="shared" ca="1" si="1"/>
        <v>0.16870008418690838</v>
      </c>
      <c r="W29" s="32"/>
    </row>
    <row r="30" spans="1:23" x14ac:dyDescent="0.2">
      <c r="A30" s="19" t="s">
        <v>27</v>
      </c>
      <c r="B30" s="20">
        <v>166003191</v>
      </c>
      <c r="C30" s="20"/>
      <c r="D30" s="21">
        <f ca="1">INDIRECT("Worksheet!" &amp; CHAR(Worksheet!$D$2+64-1) &amp; ROW()-5)</f>
        <v>16251207.110000001</v>
      </c>
      <c r="E30" s="22"/>
      <c r="F30" s="23">
        <f t="shared" ca="1" si="2"/>
        <v>9.7896956149475467E-2</v>
      </c>
      <c r="G30" s="22"/>
      <c r="H30" s="21">
        <f ca="1">INDIRECT("Worksheet!" &amp; CHAR(Worksheet!$D$2+64) &amp; ROW()-5)</f>
        <v>15725141.91</v>
      </c>
      <c r="I30" s="22"/>
      <c r="J30" s="23">
        <f t="shared" ca="1" si="3"/>
        <v>9.4727949597065278E-2</v>
      </c>
      <c r="K30" s="22"/>
      <c r="L30" s="21">
        <f ca="1">SUM(INDIRECT("Worksheet!D"&amp;(ROW()-5)&amp;":"&amp;CHAR(Worksheet!$D$2+64)&amp;(ROW()-5)))</f>
        <v>53030707.560000002</v>
      </c>
      <c r="M30" s="22"/>
      <c r="N30" s="23">
        <f t="shared" ca="1" si="4"/>
        <v>0.3194559528677976</v>
      </c>
      <c r="O30" s="7"/>
      <c r="P30" s="21">
        <f ca="1">SUM(INDIRECT("Worksheet!D"&amp;(ROW()+48)&amp;":"&amp;CHAR(Worksheet!$D$2+64)&amp;(ROW()+48)))</f>
        <v>55706721.699602939</v>
      </c>
      <c r="Q30" s="22"/>
      <c r="R30" s="21">
        <f t="shared" ca="1" si="0"/>
        <v>-2676014.1396029368</v>
      </c>
      <c r="S30" s="22"/>
      <c r="T30" s="23">
        <f t="shared" ca="1" si="1"/>
        <v>-4.8037544805333801E-2</v>
      </c>
      <c r="W30" s="32"/>
    </row>
    <row r="31" spans="1:23" x14ac:dyDescent="0.2">
      <c r="A31" s="19" t="s">
        <v>28</v>
      </c>
      <c r="B31" s="20">
        <v>1710725</v>
      </c>
      <c r="C31" s="20"/>
      <c r="D31" s="21">
        <f ca="1">INDIRECT("Worksheet!" &amp; CHAR(Worksheet!$D$2+64-1) &amp; ROW()-5)</f>
        <v>0</v>
      </c>
      <c r="E31" s="22"/>
      <c r="F31" s="23">
        <f t="shared" ca="1" si="2"/>
        <v>0</v>
      </c>
      <c r="G31" s="22"/>
      <c r="H31" s="21">
        <f ca="1">INDIRECT("Worksheet!" &amp; CHAR(Worksheet!$D$2+64) &amp; ROW()-5)</f>
        <v>0</v>
      </c>
      <c r="I31" s="22"/>
      <c r="J31" s="23">
        <f t="shared" ca="1" si="3"/>
        <v>0</v>
      </c>
      <c r="K31" s="22"/>
      <c r="L31" s="21">
        <f ca="1">SUM(INDIRECT("Worksheet!D"&amp;(ROW()-5)&amp;":"&amp;CHAR(Worksheet!$D$2+64)&amp;(ROW()-5)))</f>
        <v>0</v>
      </c>
      <c r="M31" s="22"/>
      <c r="N31" s="23">
        <f t="shared" ca="1" si="4"/>
        <v>0</v>
      </c>
      <c r="O31" s="7"/>
      <c r="P31" s="21">
        <f ca="1">SUM(INDIRECT("Worksheet!D"&amp;(ROW()+48)&amp;":"&amp;CHAR(Worksheet!$D$2+64)&amp;(ROW()+48)))</f>
        <v>0</v>
      </c>
      <c r="Q31" s="22"/>
      <c r="R31" s="21">
        <f t="shared" ca="1" si="0"/>
        <v>0</v>
      </c>
      <c r="S31" s="22"/>
      <c r="T31" s="23">
        <v>0</v>
      </c>
      <c r="W31" s="32"/>
    </row>
    <row r="32" spans="1:23" x14ac:dyDescent="0.2">
      <c r="A32" s="19" t="s">
        <v>29</v>
      </c>
      <c r="B32" s="20">
        <v>1976750</v>
      </c>
      <c r="C32" s="20"/>
      <c r="D32" s="21">
        <f ca="1">INDIRECT("Worksheet!" &amp; CHAR(Worksheet!$D$2+64-1) &amp; ROW()-5)</f>
        <v>0</v>
      </c>
      <c r="E32" s="22"/>
      <c r="F32" s="23">
        <f t="shared" ca="1" si="2"/>
        <v>0</v>
      </c>
      <c r="G32" s="22"/>
      <c r="H32" s="21">
        <f ca="1">INDIRECT("Worksheet!" &amp; CHAR(Worksheet!$D$2+64) &amp; ROW()-5)</f>
        <v>0</v>
      </c>
      <c r="I32" s="22"/>
      <c r="J32" s="23">
        <f t="shared" ca="1" si="3"/>
        <v>0</v>
      </c>
      <c r="K32" s="22"/>
      <c r="L32" s="21">
        <f ca="1">SUM(INDIRECT("Worksheet!D"&amp;(ROW()-5)&amp;":"&amp;CHAR(Worksheet!$D$2+64)&amp;(ROW()-5)))</f>
        <v>0</v>
      </c>
      <c r="M32" s="22"/>
      <c r="N32" s="23">
        <f t="shared" ca="1" si="4"/>
        <v>0</v>
      </c>
      <c r="O32" s="7"/>
      <c r="P32" s="21">
        <f ca="1">SUM(INDIRECT("Worksheet!D"&amp;(ROW()+48)&amp;":"&amp;CHAR(Worksheet!$D$2+64)&amp;(ROW()+48)))</f>
        <v>0</v>
      </c>
      <c r="Q32" s="22"/>
      <c r="R32" s="21">
        <f t="shared" ca="1" si="0"/>
        <v>0</v>
      </c>
      <c r="S32" s="22"/>
      <c r="T32" s="23">
        <v>0</v>
      </c>
      <c r="W32" s="32"/>
    </row>
    <row r="33" spans="1:20" ht="12.75" customHeight="1" x14ac:dyDescent="0.2">
      <c r="A33" s="7"/>
      <c r="B33" s="7"/>
      <c r="C33" s="2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7"/>
      <c r="P33" s="10"/>
      <c r="Q33" s="10"/>
      <c r="R33" s="10"/>
      <c r="S33" s="10"/>
      <c r="T33" s="18"/>
    </row>
    <row r="34" spans="1:20" ht="13.5" thickBot="1" x14ac:dyDescent="0.25">
      <c r="A34" s="17" t="s">
        <v>30</v>
      </c>
      <c r="B34" s="28">
        <f>SUM(B17:B33)</f>
        <v>800144877</v>
      </c>
      <c r="C34" s="26"/>
      <c r="D34" s="29">
        <f ca="1">SUM(D17:D33)</f>
        <v>77822902.459999993</v>
      </c>
      <c r="E34" s="10"/>
      <c r="F34" s="30">
        <f t="shared" ca="1" si="2"/>
        <v>9.7261014470008275E-2</v>
      </c>
      <c r="G34" s="10"/>
      <c r="H34" s="29">
        <f ca="1">SUM(H17:H33)</f>
        <v>71715226.290000007</v>
      </c>
      <c r="I34" s="10"/>
      <c r="J34" s="30">
        <f t="shared" ref="J34" ca="1" si="5">H34/$B34</f>
        <v>8.9627801603733834E-2</v>
      </c>
      <c r="K34" s="10"/>
      <c r="L34" s="29">
        <f ca="1">SUM(L17:L33)</f>
        <v>264876748.93000001</v>
      </c>
      <c r="M34" s="10"/>
      <c r="N34" s="30">
        <f ca="1">L34/$B34</f>
        <v>0.33103598678667789</v>
      </c>
      <c r="O34" s="7"/>
      <c r="P34" s="29">
        <f ca="1">SUM(P17:P33)</f>
        <v>267897419.91592062</v>
      </c>
      <c r="Q34" s="10"/>
      <c r="R34" s="29">
        <f ca="1">SUM(R17:R33)</f>
        <v>-3020670.985920568</v>
      </c>
      <c r="S34" s="10"/>
      <c r="T34" s="30">
        <f ca="1">(L34-P34)/P34</f>
        <v>-1.127547621350233E-2</v>
      </c>
    </row>
    <row r="35" spans="1:20" ht="12.75" customHeight="1" thickTop="1" x14ac:dyDescent="0.2"/>
    <row r="36" spans="1:20" ht="12.75" customHeight="1" x14ac:dyDescent="0.2">
      <c r="D36" s="36"/>
    </row>
    <row r="39" spans="1:20" ht="12.75" customHeight="1" x14ac:dyDescent="0.2">
      <c r="L39" s="37"/>
    </row>
    <row r="40" spans="1:20" ht="12.75" customHeight="1" x14ac:dyDescent="0.2">
      <c r="L40" s="37"/>
    </row>
  </sheetData>
  <mergeCells count="9">
    <mergeCell ref="A1:T1"/>
    <mergeCell ref="A2:T2"/>
    <mergeCell ref="A3:T3"/>
    <mergeCell ref="A4:T4"/>
    <mergeCell ref="A5:T5"/>
    <mergeCell ref="B8:B9"/>
    <mergeCell ref="D8:F8"/>
    <mergeCell ref="H8:J8"/>
    <mergeCell ref="L8:T8"/>
  </mergeCells>
  <printOptions horizontalCentered="1"/>
  <pageMargins left="0.25" right="0.25" top="0.25" bottom="0.25" header="0" footer="0"/>
  <pageSetup scale="96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45"/>
  <sheetViews>
    <sheetView showOutlineSymbols="0" workbookViewId="0">
      <selection activeCell="N17" sqref="N17"/>
    </sheetView>
  </sheetViews>
  <sheetFormatPr defaultRowHeight="12.75" customHeight="1" x14ac:dyDescent="0.2"/>
  <cols>
    <col min="1" max="1" width="22.5703125" style="2" bestFit="1" customWidth="1"/>
    <col min="2" max="2" width="12.5703125" style="2" bestFit="1" customWidth="1"/>
    <col min="3" max="3" width="1.7109375" style="2" customWidth="1"/>
    <col min="4" max="4" width="12.5703125" style="34" bestFit="1" customWidth="1"/>
    <col min="5" max="5" width="1.7109375" style="34" customWidth="1"/>
    <col min="6" max="6" width="6.42578125" style="34" bestFit="1" customWidth="1"/>
    <col min="7" max="7" width="1.7109375" style="34" customWidth="1"/>
    <col min="8" max="8" width="12.5703125" style="34" bestFit="1" customWidth="1"/>
    <col min="9" max="9" width="1.7109375" style="34" customWidth="1"/>
    <col min="10" max="10" width="6.42578125" style="34" bestFit="1" customWidth="1"/>
    <col min="11" max="11" width="1.7109375" style="34" customWidth="1"/>
    <col min="12" max="12" width="12.5703125" style="34" bestFit="1" customWidth="1"/>
    <col min="13" max="13" width="1.7109375" style="34" customWidth="1"/>
    <col min="14" max="14" width="11.7109375" style="34" customWidth="1"/>
    <col min="15" max="15" width="1.7109375" style="34" customWidth="1"/>
    <col min="16" max="16" width="12.5703125" style="34" bestFit="1" customWidth="1"/>
    <col min="17" max="17" width="1.7109375" style="34" customWidth="1"/>
    <col min="18" max="16384" width="9.140625" style="2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6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01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 customHeight="1" x14ac:dyDescent="0.2">
      <c r="A4" s="5" t="str">
        <f ca="1">"FISCAL YEAR 2015 - YTD " &amp; INDIRECT("Worksheet!" &amp; CHAR(Worksheet!$D$2+64) &amp; 5)</f>
        <v>FISCAL YEAR 2015 - YTD NOVEMBER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7.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9.5" customHeight="1" thickBot="1" x14ac:dyDescent="0.25">
      <c r="A8" s="7"/>
      <c r="B8" s="8" t="s">
        <v>2</v>
      </c>
      <c r="C8" s="7"/>
      <c r="D8" s="9" t="str">
        <f ca="1">"FY 2015 - " &amp; INDIRECT("Worksheet!" &amp; CHAR(Worksheet!$D$2+64) &amp; 5)</f>
        <v>FY 2015 - NOVEMBER</v>
      </c>
      <c r="E8" s="9"/>
      <c r="F8" s="9"/>
      <c r="G8" s="10"/>
      <c r="H8" s="11" t="str">
        <f ca="1">"YTD EXPENSE"  &amp; "  (" &amp; Worksheet!D5 &amp; " - " &amp;  INDIRECT("Worksheet!" &amp; CHAR(Worksheet!$D$2+64) &amp; 5) &amp; ")"</f>
        <v>YTD EXPENSE  (JULY - NOVEMBER)</v>
      </c>
      <c r="I8" s="12"/>
      <c r="J8" s="12"/>
      <c r="K8" s="12"/>
      <c r="L8" s="12"/>
      <c r="M8" s="12"/>
      <c r="N8" s="12"/>
      <c r="O8" s="12"/>
      <c r="P8" s="13"/>
      <c r="Q8" s="2"/>
    </row>
    <row r="9" spans="1:17" ht="23.25" customHeight="1" x14ac:dyDescent="0.2">
      <c r="A9" s="7"/>
      <c r="B9" s="8"/>
      <c r="C9" s="7"/>
      <c r="D9" s="14" t="s">
        <v>3</v>
      </c>
      <c r="E9" s="10"/>
      <c r="F9" s="14" t="s">
        <v>4</v>
      </c>
      <c r="G9" s="10"/>
      <c r="H9" s="14" t="str">
        <f>"YTD ACTUAL"</f>
        <v>YTD ACTUAL</v>
      </c>
      <c r="I9" s="10"/>
      <c r="J9" s="14" t="s">
        <v>5</v>
      </c>
      <c r="K9" s="7"/>
      <c r="L9" s="15" t="s">
        <v>6</v>
      </c>
      <c r="M9" s="10"/>
      <c r="N9" s="15" t="s">
        <v>7</v>
      </c>
      <c r="O9" s="10"/>
      <c r="P9" s="16" t="s">
        <v>8</v>
      </c>
      <c r="Q9" s="2"/>
    </row>
    <row r="10" spans="1:17" x14ac:dyDescent="0.2">
      <c r="A10" s="17" t="s">
        <v>9</v>
      </c>
      <c r="B10" s="7"/>
      <c r="C10" s="17"/>
      <c r="D10" s="10"/>
      <c r="E10" s="10"/>
      <c r="F10" s="10"/>
      <c r="G10" s="10"/>
      <c r="H10" s="10"/>
      <c r="I10" s="10"/>
      <c r="J10" s="10"/>
      <c r="K10" s="7"/>
      <c r="L10" s="10"/>
      <c r="M10" s="10"/>
      <c r="N10" s="10"/>
      <c r="O10" s="10"/>
      <c r="P10" s="18"/>
      <c r="Q10" s="2"/>
    </row>
    <row r="11" spans="1:17" x14ac:dyDescent="0.2">
      <c r="A11" s="19" t="s">
        <v>10</v>
      </c>
      <c r="B11" s="75">
        <v>403274409</v>
      </c>
      <c r="C11" s="7"/>
      <c r="D11" s="21">
        <f ca="1">INDIRECT("Worksheet!" &amp; CHAR(Worksheet!$D$2+64) &amp; ROW()-5)</f>
        <v>142588623.74000001</v>
      </c>
      <c r="E11" s="22"/>
      <c r="F11" s="23">
        <f ca="1">D11/$B11</f>
        <v>0.35357716869160427</v>
      </c>
      <c r="G11" s="22"/>
      <c r="H11" s="21">
        <f ca="1">SUM(INDIRECT("Worksheet!D"&amp;(ROW()-5)&amp;":"&amp;CHAR(Worksheet!$D$2+64)&amp;(ROW()-5)))</f>
        <v>365989098.52000004</v>
      </c>
      <c r="I11" s="22"/>
      <c r="J11" s="23">
        <f ca="1">H11/$B11</f>
        <v>0.9075435741820157</v>
      </c>
      <c r="K11" s="24"/>
      <c r="L11" s="21">
        <f ca="1">SUM(INDIRECT("Worksheet!D"&amp;(ROW()+48)&amp;":"&amp;CHAR(Worksheet!$D$2+64)&amp;(ROW()+48)))</f>
        <v>331401269.31541789</v>
      </c>
      <c r="M11" s="22"/>
      <c r="N11" s="21">
        <f ca="1">H11-L11</f>
        <v>34587829.204582155</v>
      </c>
      <c r="O11" s="22"/>
      <c r="P11" s="23">
        <f ca="1">(H11-L11)/L11</f>
        <v>0.10436842706134142</v>
      </c>
      <c r="Q11" s="2"/>
    </row>
    <row r="12" spans="1:17" x14ac:dyDescent="0.2">
      <c r="A12" s="19" t="s">
        <v>11</v>
      </c>
      <c r="B12" s="45">
        <v>398273461</v>
      </c>
      <c r="C12" s="7"/>
      <c r="D12" s="21">
        <f ca="1">INDIRECT("Worksheet!" &amp; CHAR(Worksheet!$D$2+64) &amp; ROW()-5)</f>
        <v>38180177</v>
      </c>
      <c r="E12" s="22"/>
      <c r="F12" s="23">
        <f ca="1">D12/$B12</f>
        <v>9.5864225811420567E-2</v>
      </c>
      <c r="G12" s="22"/>
      <c r="H12" s="21">
        <f ca="1">SUM(INDIRECT("Worksheet!D"&amp;(ROW()-5)&amp;":"&amp;CHAR(Worksheet!$D$2+64)&amp;(ROW()-5)))</f>
        <v>127049597.25</v>
      </c>
      <c r="I12" s="22"/>
      <c r="J12" s="23">
        <f ca="1">H12/$B12</f>
        <v>0.31900091191363616</v>
      </c>
      <c r="K12" s="24"/>
      <c r="L12" s="21">
        <f ca="1">SUM(INDIRECT("Worksheet!D"&amp;(ROW()+48)&amp;":"&amp;CHAR(Worksheet!$D$2+64)&amp;(ROW()+48)))</f>
        <v>123684312.45420358</v>
      </c>
      <c r="M12" s="22"/>
      <c r="N12" s="21">
        <f ca="1">H12-L12</f>
        <v>3365284.7957964242</v>
      </c>
      <c r="O12" s="22"/>
      <c r="P12" s="23">
        <f ca="1">(H12-L12)/L12</f>
        <v>2.7208663160435027E-2</v>
      </c>
      <c r="Q12" s="2"/>
    </row>
    <row r="13" spans="1:17" x14ac:dyDescent="0.2">
      <c r="A13" s="7"/>
      <c r="B13" s="7"/>
      <c r="C13" s="26"/>
      <c r="D13" s="22"/>
      <c r="E13" s="22"/>
      <c r="F13" s="22"/>
      <c r="G13" s="22"/>
      <c r="H13" s="22"/>
      <c r="I13" s="22"/>
      <c r="J13" s="22"/>
      <c r="K13" s="24"/>
      <c r="L13" s="22"/>
      <c r="M13" s="22"/>
      <c r="N13" s="22"/>
      <c r="O13" s="22"/>
      <c r="P13" s="27"/>
      <c r="Q13" s="2"/>
    </row>
    <row r="14" spans="1:17" ht="13.5" thickBot="1" x14ac:dyDescent="0.25">
      <c r="A14" s="17" t="s">
        <v>12</v>
      </c>
      <c r="B14" s="28">
        <f>SUM(B11:B13)</f>
        <v>801547870</v>
      </c>
      <c r="C14" s="26"/>
      <c r="D14" s="29">
        <f ca="1">SUM(D11:D13)</f>
        <v>180768800.74000001</v>
      </c>
      <c r="E14" s="10"/>
      <c r="F14" s="30">
        <f ca="1">D14/$B14</f>
        <v>0.22552464738007477</v>
      </c>
      <c r="G14" s="10"/>
      <c r="H14" s="29">
        <f ca="1">SUM(H11:H13)</f>
        <v>493038695.77000004</v>
      </c>
      <c r="I14" s="10"/>
      <c r="J14" s="30">
        <f ca="1">H14/$B14</f>
        <v>0.61510823523241354</v>
      </c>
      <c r="K14" s="7"/>
      <c r="L14" s="29">
        <f ca="1">SUM(L11:L13)</f>
        <v>455085581.76962149</v>
      </c>
      <c r="M14" s="10"/>
      <c r="N14" s="29">
        <f ca="1">SUM(N11:N13)</f>
        <v>37953114.000378579</v>
      </c>
      <c r="O14" s="10"/>
      <c r="P14" s="30">
        <f ca="1">(H14-L14)/L14</f>
        <v>8.3397750930266995E-2</v>
      </c>
      <c r="Q14" s="2"/>
    </row>
    <row r="15" spans="1:17" ht="13.5" thickTop="1" x14ac:dyDescent="0.2">
      <c r="A15" s="7"/>
      <c r="B15" s="7"/>
      <c r="C15" s="7"/>
      <c r="D15" s="10"/>
      <c r="E15" s="10"/>
      <c r="F15" s="10"/>
      <c r="G15" s="10"/>
      <c r="H15" s="10"/>
      <c r="I15" s="10"/>
      <c r="J15" s="10"/>
      <c r="K15" s="7"/>
      <c r="L15" s="10"/>
      <c r="M15" s="10"/>
      <c r="N15" s="10"/>
      <c r="O15" s="10"/>
      <c r="P15" s="18"/>
      <c r="Q15" s="2"/>
    </row>
    <row r="16" spans="1:17" x14ac:dyDescent="0.2">
      <c r="A16" s="17" t="s">
        <v>13</v>
      </c>
      <c r="B16" s="7"/>
      <c r="C16" s="20"/>
      <c r="D16" s="10"/>
      <c r="E16" s="10"/>
      <c r="F16" s="10"/>
      <c r="G16" s="10"/>
      <c r="H16" s="10"/>
      <c r="I16" s="10"/>
      <c r="J16" s="10"/>
      <c r="K16" s="7"/>
      <c r="L16" s="10"/>
      <c r="M16" s="10"/>
      <c r="N16" s="10"/>
      <c r="O16" s="10"/>
      <c r="P16" s="18"/>
      <c r="Q16" s="2"/>
    </row>
    <row r="17" spans="1:17" x14ac:dyDescent="0.2">
      <c r="A17" s="19" t="s">
        <v>14</v>
      </c>
      <c r="B17" s="45">
        <v>382122753</v>
      </c>
      <c r="C17" s="20"/>
      <c r="D17" s="21">
        <f ca="1">INDIRECT("Worksheet!" &amp; CHAR(Worksheet!$D$2+64) &amp; ROW()-5)</f>
        <v>35453364.090000004</v>
      </c>
      <c r="E17" s="22"/>
      <c r="F17" s="23">
        <f ca="1">D17/$B17</f>
        <v>9.2780039428848146E-2</v>
      </c>
      <c r="G17" s="22"/>
      <c r="H17" s="21">
        <f ca="1">SUM(INDIRECT("Worksheet!D"&amp;(ROW()-5)&amp;":"&amp;CHAR(Worksheet!$D$2+64)&amp;(ROW()-5)))</f>
        <v>120261467.77000001</v>
      </c>
      <c r="I17" s="22"/>
      <c r="J17" s="23">
        <f ca="1">H17/$B17</f>
        <v>0.31471946338144385</v>
      </c>
      <c r="K17" s="7"/>
      <c r="L17" s="21">
        <f ca="1">SUM(INDIRECT("Worksheet!D"&amp;(ROW()+48)&amp;":"&amp;CHAR(Worksheet!$D$2+64)&amp;(ROW()+48)))</f>
        <v>120695609.16369539</v>
      </c>
      <c r="M17" s="22"/>
      <c r="N17" s="21">
        <f t="shared" ref="N17:N32" ca="1" si="0">H17-L17</f>
        <v>-434141.39369538426</v>
      </c>
      <c r="O17" s="22"/>
      <c r="P17" s="23">
        <f t="shared" ref="P17:P30" ca="1" si="1">(H17-L17)/L17</f>
        <v>-3.5969940969979523E-3</v>
      </c>
      <c r="Q17" s="2"/>
    </row>
    <row r="18" spans="1:17" x14ac:dyDescent="0.2">
      <c r="A18" s="19" t="s">
        <v>15</v>
      </c>
      <c r="B18" s="45">
        <v>29095143</v>
      </c>
      <c r="C18" s="7"/>
      <c r="D18" s="21">
        <f ca="1">INDIRECT("Worksheet!" &amp; CHAR(Worksheet!$D$2+64) &amp; ROW()-5)</f>
        <v>2513850.4</v>
      </c>
      <c r="E18" s="22"/>
      <c r="F18" s="23">
        <f t="shared" ref="F18:F32" ca="1" si="2">D18/$B18</f>
        <v>8.6401032639708969E-2</v>
      </c>
      <c r="G18" s="22"/>
      <c r="H18" s="21">
        <f ca="1">SUM(INDIRECT("Worksheet!D"&amp;(ROW()-5)&amp;":"&amp;CHAR(Worksheet!$D$2+64)&amp;(ROW()-5)))</f>
        <v>12764877.439999999</v>
      </c>
      <c r="I18" s="22"/>
      <c r="J18" s="23">
        <f t="shared" ref="J18:J32" ca="1" si="3">H18/$B18</f>
        <v>0.43872880913491297</v>
      </c>
      <c r="K18" s="7"/>
      <c r="L18" s="21">
        <f ca="1">SUM(INDIRECT("Worksheet!D"&amp;(ROW()+48)&amp;":"&amp;CHAR(Worksheet!$D$2+64)&amp;(ROW()+48)))</f>
        <v>11437441.637710582</v>
      </c>
      <c r="M18" s="22"/>
      <c r="N18" s="21">
        <f t="shared" ca="1" si="0"/>
        <v>1327435.802289417</v>
      </c>
      <c r="O18" s="22"/>
      <c r="P18" s="23">
        <f t="shared" ca="1" si="1"/>
        <v>0.1160605530796945</v>
      </c>
      <c r="Q18" s="2"/>
    </row>
    <row r="19" spans="1:17" x14ac:dyDescent="0.2">
      <c r="A19" s="19" t="s">
        <v>16</v>
      </c>
      <c r="B19" s="45">
        <v>26844723</v>
      </c>
      <c r="C19" s="33"/>
      <c r="D19" s="21">
        <f ca="1">INDIRECT("Worksheet!" &amp; CHAR(Worksheet!$D$2+64) &amp; ROW()-5)</f>
        <v>2752677.2</v>
      </c>
      <c r="E19" s="22"/>
      <c r="F19" s="23">
        <f t="shared" ca="1" si="2"/>
        <v>0.10254071908285291</v>
      </c>
      <c r="G19" s="22"/>
      <c r="H19" s="21">
        <f ca="1">SUM(INDIRECT("Worksheet!D"&amp;(ROW()-5)&amp;":"&amp;CHAR(Worksheet!$D$2+64)&amp;(ROW()-5)))</f>
        <v>8859369.0800000001</v>
      </c>
      <c r="I19" s="22"/>
      <c r="J19" s="23">
        <f t="shared" ca="1" si="3"/>
        <v>0.33002274152726402</v>
      </c>
      <c r="K19" s="7"/>
      <c r="L19" s="21">
        <f ca="1">SUM(INDIRECT("Worksheet!D"&amp;(ROW()+48)&amp;":"&amp;CHAR(Worksheet!$D$2+64)&amp;(ROW()+48)))</f>
        <v>8633275.2234827448</v>
      </c>
      <c r="M19" s="22"/>
      <c r="N19" s="21">
        <f t="shared" ca="1" si="0"/>
        <v>226093.85651725531</v>
      </c>
      <c r="O19" s="22"/>
      <c r="P19" s="23">
        <f t="shared" ca="1" si="1"/>
        <v>2.6188653861314862E-2</v>
      </c>
      <c r="Q19" s="2"/>
    </row>
    <row r="20" spans="1:17" x14ac:dyDescent="0.2">
      <c r="A20" s="19" t="s">
        <v>17</v>
      </c>
      <c r="B20" s="45">
        <v>8538526</v>
      </c>
      <c r="C20" s="7"/>
      <c r="D20" s="21">
        <f ca="1">INDIRECT("Worksheet!" &amp; CHAR(Worksheet!$D$2+64) &amp; ROW()-5)</f>
        <v>939121.83000000007</v>
      </c>
      <c r="E20" s="22"/>
      <c r="F20" s="23">
        <f t="shared" ca="1" si="2"/>
        <v>0.10998641100349171</v>
      </c>
      <c r="G20" s="22"/>
      <c r="H20" s="21">
        <f ca="1">SUM(INDIRECT("Worksheet!D"&amp;(ROW()-5)&amp;":"&amp;CHAR(Worksheet!$D$2+64)&amp;(ROW()-5)))</f>
        <v>2745152.62</v>
      </c>
      <c r="I20" s="22"/>
      <c r="J20" s="23">
        <f t="shared" ca="1" si="3"/>
        <v>0.32150193370612212</v>
      </c>
      <c r="K20" s="7"/>
      <c r="L20" s="21">
        <f ca="1">SUM(INDIRECT("Worksheet!D"&amp;(ROW()+48)&amp;":"&amp;CHAR(Worksheet!$D$2+64)&amp;(ROW()+48)))</f>
        <v>2698423.7361424267</v>
      </c>
      <c r="M20" s="22"/>
      <c r="N20" s="21">
        <f t="shared" ca="1" si="0"/>
        <v>46728.883857573383</v>
      </c>
      <c r="O20" s="22"/>
      <c r="P20" s="23">
        <f t="shared" ca="1" si="1"/>
        <v>1.7317103771246609E-2</v>
      </c>
      <c r="Q20" s="2"/>
    </row>
    <row r="21" spans="1:17" x14ac:dyDescent="0.2">
      <c r="A21" s="19" t="s">
        <v>18</v>
      </c>
      <c r="B21" s="45">
        <v>10913080.27</v>
      </c>
      <c r="C21" s="7"/>
      <c r="D21" s="21">
        <f ca="1">INDIRECT("Worksheet!" &amp; CHAR(Worksheet!$D$2+64) &amp; ROW()-5)</f>
        <v>1054560.29</v>
      </c>
      <c r="E21" s="22"/>
      <c r="F21" s="23">
        <f t="shared" ca="1" si="2"/>
        <v>9.6632688838455702E-2</v>
      </c>
      <c r="G21" s="22"/>
      <c r="H21" s="21">
        <f ca="1">SUM(INDIRECT("Worksheet!D"&amp;(ROW()-5)&amp;":"&amp;CHAR(Worksheet!$D$2+64)&amp;(ROW()-5)))</f>
        <v>3954096.42</v>
      </c>
      <c r="I21" s="22"/>
      <c r="J21" s="23">
        <f t="shared" ca="1" si="3"/>
        <v>0.36232633886784377</v>
      </c>
      <c r="K21" s="7"/>
      <c r="L21" s="21">
        <f ca="1">SUM(INDIRECT("Worksheet!D"&amp;(ROW()+48)&amp;":"&amp;CHAR(Worksheet!$D$2+64)&amp;(ROW()+48)))</f>
        <v>4223443.5111153312</v>
      </c>
      <c r="M21" s="22"/>
      <c r="N21" s="21">
        <f t="shared" ca="1" si="0"/>
        <v>-269347.09111533128</v>
      </c>
      <c r="O21" s="22"/>
      <c r="P21" s="23">
        <f t="shared" ca="1" si="1"/>
        <v>-6.3774285226370131E-2</v>
      </c>
      <c r="Q21" s="2"/>
    </row>
    <row r="22" spans="1:17" x14ac:dyDescent="0.2">
      <c r="A22" s="19" t="s">
        <v>19</v>
      </c>
      <c r="B22" s="45">
        <v>36000</v>
      </c>
      <c r="C22" s="20"/>
      <c r="D22" s="21">
        <f ca="1">INDIRECT("Worksheet!" &amp; CHAR(Worksheet!$D$2+64) &amp; ROW()-5)</f>
        <v>0</v>
      </c>
      <c r="E22" s="22"/>
      <c r="F22" s="23">
        <f t="shared" ca="1" si="2"/>
        <v>0</v>
      </c>
      <c r="G22" s="22"/>
      <c r="H22" s="21">
        <f ca="1">SUM(INDIRECT("Worksheet!D"&amp;(ROW()-5)&amp;":"&amp;CHAR(Worksheet!$D$2+64)&amp;(ROW()-5)))</f>
        <v>12599.880000000001</v>
      </c>
      <c r="I22" s="22"/>
      <c r="J22" s="23">
        <f t="shared" ca="1" si="3"/>
        <v>0.34999666666666668</v>
      </c>
      <c r="K22" s="7"/>
      <c r="L22" s="21">
        <f ca="1">SUM(INDIRECT("Worksheet!D"&amp;(ROW()+48)&amp;":"&amp;CHAR(Worksheet!$D$2+64)&amp;(ROW()+48)))</f>
        <v>15000</v>
      </c>
      <c r="M22" s="22"/>
      <c r="N22" s="21">
        <f t="shared" ca="1" si="0"/>
        <v>-2400.119999999999</v>
      </c>
      <c r="O22" s="22"/>
      <c r="P22" s="23">
        <f t="shared" ca="1" si="1"/>
        <v>-0.16000799999999993</v>
      </c>
      <c r="Q22" s="2"/>
    </row>
    <row r="23" spans="1:17" x14ac:dyDescent="0.2">
      <c r="A23" s="19" t="s">
        <v>20</v>
      </c>
      <c r="B23" s="45">
        <v>42792572</v>
      </c>
      <c r="C23" s="20"/>
      <c r="D23" s="21">
        <f ca="1">INDIRECT("Worksheet!" &amp; CHAR(Worksheet!$D$2+64) &amp; ROW()-5)</f>
        <v>3812439.35</v>
      </c>
      <c r="E23" s="22"/>
      <c r="F23" s="23">
        <f t="shared" ca="1" si="2"/>
        <v>8.9091147641230828E-2</v>
      </c>
      <c r="G23" s="22"/>
      <c r="H23" s="21">
        <f ca="1">SUM(INDIRECT("Worksheet!D"&amp;(ROW()-5)&amp;":"&amp;CHAR(Worksheet!$D$2+64)&amp;(ROW()-5)))</f>
        <v>15835146.01</v>
      </c>
      <c r="I23" s="22"/>
      <c r="J23" s="23">
        <f t="shared" ca="1" si="3"/>
        <v>0.37004426866419715</v>
      </c>
      <c r="K23" s="7"/>
      <c r="L23" s="21">
        <f ca="1">SUM(INDIRECT("Worksheet!D"&amp;(ROW()+48)&amp;":"&amp;CHAR(Worksheet!$D$2+64)&amp;(ROW()+48)))</f>
        <v>16068768.842758188</v>
      </c>
      <c r="M23" s="22"/>
      <c r="N23" s="21">
        <f t="shared" ca="1" si="0"/>
        <v>-233622.83275818825</v>
      </c>
      <c r="O23" s="22"/>
      <c r="P23" s="23">
        <f t="shared" ca="1" si="1"/>
        <v>-1.4538937926378628E-2</v>
      </c>
      <c r="Q23" s="2"/>
    </row>
    <row r="24" spans="1:17" x14ac:dyDescent="0.2">
      <c r="A24" s="19" t="s">
        <v>21</v>
      </c>
      <c r="B24" s="45">
        <v>38232491</v>
      </c>
      <c r="C24" s="20"/>
      <c r="D24" s="21">
        <f ca="1">INDIRECT("Worksheet!" &amp; CHAR(Worksheet!$D$2+64) &amp; ROW()-5)</f>
        <v>3626067.58</v>
      </c>
      <c r="E24" s="22"/>
      <c r="F24" s="23">
        <f t="shared" ca="1" si="2"/>
        <v>9.4842566758205737E-2</v>
      </c>
      <c r="G24" s="22"/>
      <c r="H24" s="21">
        <f ca="1">SUM(INDIRECT("Worksheet!D"&amp;(ROW()-5)&amp;":"&amp;CHAR(Worksheet!$D$2+64)&amp;(ROW()-5)))</f>
        <v>12835910.300000001</v>
      </c>
      <c r="I24" s="22"/>
      <c r="J24" s="23">
        <f t="shared" ca="1" si="3"/>
        <v>0.33573303659445053</v>
      </c>
      <c r="K24" s="7"/>
      <c r="L24" s="21">
        <f ca="1">SUM(INDIRECT("Worksheet!D"&amp;(ROW()+48)&amp;":"&amp;CHAR(Worksheet!$D$2+64)&amp;(ROW()+48)))</f>
        <v>14127885.360468205</v>
      </c>
      <c r="M24" s="22"/>
      <c r="N24" s="21">
        <f t="shared" ca="1" si="0"/>
        <v>-1291975.0604682043</v>
      </c>
      <c r="O24" s="22"/>
      <c r="P24" s="23">
        <f t="shared" ca="1" si="1"/>
        <v>-9.1448580414117089E-2</v>
      </c>
      <c r="Q24" s="2"/>
    </row>
    <row r="25" spans="1:17" x14ac:dyDescent="0.2">
      <c r="A25" s="19" t="s">
        <v>22</v>
      </c>
      <c r="B25" s="45">
        <v>49934464</v>
      </c>
      <c r="C25" s="20"/>
      <c r="D25" s="21">
        <f ca="1">INDIRECT("Worksheet!" &amp; CHAR(Worksheet!$D$2+64) &amp; ROW()-5)</f>
        <v>4186286.93</v>
      </c>
      <c r="E25" s="22"/>
      <c r="F25" s="23">
        <f t="shared" ca="1" si="2"/>
        <v>8.3835623628602488E-2</v>
      </c>
      <c r="G25" s="22"/>
      <c r="H25" s="21">
        <f ca="1">SUM(INDIRECT("Worksheet!D"&amp;(ROW()-5)&amp;":"&amp;CHAR(Worksheet!$D$2+64)&amp;(ROW()-5)))</f>
        <v>19692571.440000001</v>
      </c>
      <c r="I25" s="22"/>
      <c r="J25" s="23">
        <f t="shared" ca="1" si="3"/>
        <v>0.3943683352643978</v>
      </c>
      <c r="K25" s="7"/>
      <c r="L25" s="21">
        <f ca="1">SUM(INDIRECT("Worksheet!D"&amp;(ROW()+48)&amp;":"&amp;CHAR(Worksheet!$D$2+64)&amp;(ROW()+48)))</f>
        <v>18916051.081445936</v>
      </c>
      <c r="M25" s="22"/>
      <c r="N25" s="21">
        <f t="shared" ca="1" si="0"/>
        <v>776520.35855406523</v>
      </c>
      <c r="O25" s="22"/>
      <c r="P25" s="23">
        <f t="shared" ca="1" si="1"/>
        <v>4.1050870248268978E-2</v>
      </c>
      <c r="Q25" s="2"/>
    </row>
    <row r="26" spans="1:17" x14ac:dyDescent="0.2">
      <c r="A26" s="19" t="s">
        <v>23</v>
      </c>
      <c r="B26" s="45">
        <v>17854646</v>
      </c>
      <c r="C26" s="20"/>
      <c r="D26" s="21">
        <f ca="1">INDIRECT("Worksheet!" &amp; CHAR(Worksheet!$D$2+64) &amp; ROW()-5)</f>
        <v>114790.94</v>
      </c>
      <c r="E26" s="22"/>
      <c r="F26" s="23">
        <f t="shared" ca="1" si="2"/>
        <v>6.4291915952856193E-3</v>
      </c>
      <c r="G26" s="22"/>
      <c r="H26" s="21">
        <f ca="1">SUM(INDIRECT("Worksheet!D"&amp;(ROW()-5)&amp;":"&amp;CHAR(Worksheet!$D$2+64)&amp;(ROW()-5)))</f>
        <v>6146887.1000000006</v>
      </c>
      <c r="I26" s="22"/>
      <c r="J26" s="23">
        <f t="shared" ca="1" si="3"/>
        <v>0.34427381534195639</v>
      </c>
      <c r="K26" s="7"/>
      <c r="L26" s="21">
        <f ca="1">SUM(INDIRECT("Worksheet!D"&amp;(ROW()+48)&amp;":"&amp;CHAR(Worksheet!$D$2+64)&amp;(ROW()+48)))</f>
        <v>7370907.8967637327</v>
      </c>
      <c r="M26" s="22"/>
      <c r="N26" s="21">
        <f t="shared" ca="1" si="0"/>
        <v>-1224020.7967637321</v>
      </c>
      <c r="O26" s="22"/>
      <c r="P26" s="23">
        <f t="shared" ca="1" si="1"/>
        <v>-0.16606106247795474</v>
      </c>
      <c r="Q26" s="2"/>
    </row>
    <row r="27" spans="1:17" x14ac:dyDescent="0.2">
      <c r="A27" s="19" t="s">
        <v>24</v>
      </c>
      <c r="B27" s="45">
        <v>5988862.54</v>
      </c>
      <c r="C27" s="20"/>
      <c r="D27" s="21">
        <f ca="1">INDIRECT("Worksheet!" &amp; CHAR(Worksheet!$D$2+64) &amp; ROW()-5)</f>
        <v>108302.93000000001</v>
      </c>
      <c r="E27" s="22"/>
      <c r="F27" s="23">
        <f t="shared" ca="1" si="2"/>
        <v>1.8084056743102341E-2</v>
      </c>
      <c r="G27" s="22"/>
      <c r="H27" s="21">
        <f ca="1">SUM(INDIRECT("Worksheet!D"&amp;(ROW()-5)&amp;":"&amp;CHAR(Worksheet!$D$2+64)&amp;(ROW()-5)))</f>
        <v>1051788.75</v>
      </c>
      <c r="I27" s="22"/>
      <c r="J27" s="23">
        <f t="shared" ca="1" si="3"/>
        <v>0.17562412611327025</v>
      </c>
      <c r="K27" s="7"/>
      <c r="L27" s="21">
        <f ca="1">SUM(INDIRECT("Worksheet!D"&amp;(ROW()+48)&amp;":"&amp;CHAR(Worksheet!$D$2+64)&amp;(ROW()+48)))</f>
        <v>948106.14167549601</v>
      </c>
      <c r="M27" s="22"/>
      <c r="N27" s="21">
        <f t="shared" ca="1" si="0"/>
        <v>103682.60832450399</v>
      </c>
      <c r="O27" s="22"/>
      <c r="P27" s="23">
        <f t="shared" ca="1" si="1"/>
        <v>0.10935759591355011</v>
      </c>
      <c r="Q27" s="2"/>
    </row>
    <row r="28" spans="1:17" x14ac:dyDescent="0.2">
      <c r="A28" s="19" t="s">
        <v>25</v>
      </c>
      <c r="B28" s="45">
        <v>16980368.190000001</v>
      </c>
      <c r="C28" s="20"/>
      <c r="D28" s="21">
        <f ca="1">INDIRECT("Worksheet!" &amp; CHAR(Worksheet!$D$2+64) &amp; ROW()-5)</f>
        <v>1340813.8400000001</v>
      </c>
      <c r="E28" s="22"/>
      <c r="F28" s="23">
        <f t="shared" ca="1" si="2"/>
        <v>7.8962589326515661E-2</v>
      </c>
      <c r="G28" s="22"/>
      <c r="H28" s="21">
        <f ca="1">SUM(INDIRECT("Worksheet!D"&amp;(ROW()-5)&amp;":"&amp;CHAR(Worksheet!$D$2+64)&amp;(ROW()-5)))</f>
        <v>7329194.0600000005</v>
      </c>
      <c r="I28" s="22"/>
      <c r="J28" s="23">
        <f t="shared" ca="1" si="3"/>
        <v>0.43162751113466874</v>
      </c>
      <c r="K28" s="7"/>
      <c r="L28" s="21">
        <f ca="1">SUM(INDIRECT("Worksheet!D"&amp;(ROW()+48)&amp;":"&amp;CHAR(Worksheet!$D$2+64)&amp;(ROW()+48)))</f>
        <v>6750334.7146806959</v>
      </c>
      <c r="M28" s="22"/>
      <c r="N28" s="21">
        <f t="shared" ca="1" si="0"/>
        <v>578859.34531930462</v>
      </c>
      <c r="O28" s="22"/>
      <c r="P28" s="23">
        <f t="shared" ca="1" si="1"/>
        <v>8.5752687797894744E-2</v>
      </c>
      <c r="Q28" s="2"/>
    </row>
    <row r="29" spans="1:17" x14ac:dyDescent="0.2">
      <c r="A29" s="19" t="s">
        <v>26</v>
      </c>
      <c r="B29" s="45">
        <v>1120582</v>
      </c>
      <c r="C29" s="20"/>
      <c r="D29" s="21">
        <f ca="1">INDIRECT("Worksheet!" &amp; CHAR(Worksheet!$D$2+64) &amp; ROW()-5)</f>
        <v>87809</v>
      </c>
      <c r="E29" s="22"/>
      <c r="F29" s="23">
        <f t="shared" ca="1" si="2"/>
        <v>7.8360173552671733E-2</v>
      </c>
      <c r="G29" s="22"/>
      <c r="H29" s="21">
        <f ca="1">SUM(INDIRECT("Worksheet!D"&amp;(ROW()-5)&amp;":"&amp;CHAR(Worksheet!$D$2+64)&amp;(ROW()-5)))</f>
        <v>356980.5</v>
      </c>
      <c r="I29" s="22"/>
      <c r="J29" s="23">
        <f t="shared" ca="1" si="3"/>
        <v>0.31856704819459886</v>
      </c>
      <c r="K29" s="7"/>
      <c r="L29" s="21">
        <f ca="1">SUM(INDIRECT("Worksheet!D"&amp;(ROW()+48)&amp;":"&amp;CHAR(Worksheet!$D$2+64)&amp;(ROW()+48)))</f>
        <v>305450.90637891035</v>
      </c>
      <c r="M29" s="22"/>
      <c r="N29" s="21">
        <f t="shared" ca="1" si="0"/>
        <v>51529.593621089647</v>
      </c>
      <c r="O29" s="22"/>
      <c r="P29" s="23">
        <f t="shared" ca="1" si="1"/>
        <v>0.16870008418690838</v>
      </c>
      <c r="Q29" s="2"/>
    </row>
    <row r="30" spans="1:17" x14ac:dyDescent="0.2">
      <c r="A30" s="19" t="s">
        <v>27</v>
      </c>
      <c r="B30" s="45">
        <v>166003191</v>
      </c>
      <c r="C30" s="20"/>
      <c r="D30" s="21">
        <f ca="1">INDIRECT("Worksheet!" &amp; CHAR(Worksheet!$D$2+64) &amp; ROW()-5)</f>
        <v>15725141.91</v>
      </c>
      <c r="E30" s="22"/>
      <c r="F30" s="23">
        <f t="shared" ca="1" si="2"/>
        <v>9.4727949597065278E-2</v>
      </c>
      <c r="G30" s="22"/>
      <c r="H30" s="21">
        <f ca="1">SUM(INDIRECT("Worksheet!D"&amp;(ROW()-5)&amp;":"&amp;CHAR(Worksheet!$D$2+64)&amp;(ROW()-5)))</f>
        <v>53030707.560000002</v>
      </c>
      <c r="I30" s="22"/>
      <c r="J30" s="23">
        <f t="shared" ca="1" si="3"/>
        <v>0.3194559528677976</v>
      </c>
      <c r="K30" s="7"/>
      <c r="L30" s="21">
        <f ca="1">SUM(INDIRECT("Worksheet!D"&amp;(ROW()+48)&amp;":"&amp;CHAR(Worksheet!$D$2+64)&amp;(ROW()+48)))</f>
        <v>55706721.699602939</v>
      </c>
      <c r="M30" s="22"/>
      <c r="N30" s="21">
        <f t="shared" ca="1" si="0"/>
        <v>-2676014.1396029368</v>
      </c>
      <c r="O30" s="22"/>
      <c r="P30" s="23">
        <f t="shared" ca="1" si="1"/>
        <v>-4.8037544805333801E-2</v>
      </c>
      <c r="Q30" s="2"/>
    </row>
    <row r="31" spans="1:17" x14ac:dyDescent="0.2">
      <c r="A31" s="19" t="s">
        <v>28</v>
      </c>
      <c r="B31" s="45">
        <v>1710725</v>
      </c>
      <c r="C31" s="20"/>
      <c r="D31" s="21">
        <f ca="1">INDIRECT("Worksheet!" &amp; CHAR(Worksheet!$D$2+64) &amp; ROW()-5)</f>
        <v>0</v>
      </c>
      <c r="E31" s="22"/>
      <c r="F31" s="23">
        <f t="shared" ca="1" si="2"/>
        <v>0</v>
      </c>
      <c r="G31" s="22"/>
      <c r="H31" s="21">
        <f ca="1">SUM(INDIRECT("Worksheet!D"&amp;(ROW()-5)&amp;":"&amp;CHAR(Worksheet!$D$2+64)&amp;(ROW()-5)))</f>
        <v>0</v>
      </c>
      <c r="I31" s="22"/>
      <c r="J31" s="23">
        <f t="shared" ca="1" si="3"/>
        <v>0</v>
      </c>
      <c r="K31" s="7"/>
      <c r="L31" s="21">
        <f ca="1">SUM(INDIRECT("Worksheet!D"&amp;(ROW()+48)&amp;":"&amp;CHAR(Worksheet!$D$2+64)&amp;(ROW()+48)))</f>
        <v>0</v>
      </c>
      <c r="M31" s="22"/>
      <c r="N31" s="21">
        <f t="shared" ca="1" si="0"/>
        <v>0</v>
      </c>
      <c r="O31" s="22"/>
      <c r="P31" s="23">
        <f ca="1">IF(L31=0,0,(H31-L31)/L31)</f>
        <v>0</v>
      </c>
      <c r="Q31" s="2"/>
    </row>
    <row r="32" spans="1:17" x14ac:dyDescent="0.2">
      <c r="A32" s="19" t="s">
        <v>29</v>
      </c>
      <c r="B32" s="45">
        <v>1976750</v>
      </c>
      <c r="C32" s="20"/>
      <c r="D32" s="21">
        <f ca="1">INDIRECT("Worksheet!" &amp; CHAR(Worksheet!$D$2+64) &amp; ROW()-5)</f>
        <v>0</v>
      </c>
      <c r="E32" s="22"/>
      <c r="F32" s="23">
        <f t="shared" ca="1" si="2"/>
        <v>0</v>
      </c>
      <c r="G32" s="22"/>
      <c r="H32" s="21">
        <f ca="1">SUM(INDIRECT("Worksheet!D"&amp;(ROW()-5)&amp;":"&amp;CHAR(Worksheet!$D$2+64)&amp;(ROW()-5)))</f>
        <v>0</v>
      </c>
      <c r="I32" s="22"/>
      <c r="J32" s="23">
        <f t="shared" ca="1" si="3"/>
        <v>0</v>
      </c>
      <c r="K32" s="7"/>
      <c r="L32" s="21">
        <f ca="1">SUM(INDIRECT("Worksheet!D"&amp;(ROW()+48)&amp;":"&amp;CHAR(Worksheet!$D$2+64)&amp;(ROW()+48)))</f>
        <v>0</v>
      </c>
      <c r="M32" s="22"/>
      <c r="N32" s="21">
        <f t="shared" ca="1" si="0"/>
        <v>0</v>
      </c>
      <c r="O32" s="22"/>
      <c r="P32" s="23">
        <f ca="1">IF(L32=0,0,(H32-L32)/L32)</f>
        <v>0</v>
      </c>
      <c r="Q32" s="2"/>
    </row>
    <row r="33" spans="1:17" ht="12.75" customHeight="1" x14ac:dyDescent="0.2">
      <c r="A33" s="7"/>
      <c r="B33" s="7"/>
      <c r="C33" s="20"/>
      <c r="D33" s="10"/>
      <c r="E33" s="10"/>
      <c r="F33" s="10"/>
      <c r="G33" s="10"/>
      <c r="H33" s="10"/>
      <c r="I33" s="10"/>
      <c r="J33" s="10"/>
      <c r="K33" s="7"/>
      <c r="L33" s="10"/>
      <c r="M33" s="10"/>
      <c r="N33" s="10"/>
      <c r="O33" s="10"/>
      <c r="P33" s="18"/>
      <c r="Q33" s="2"/>
    </row>
    <row r="34" spans="1:17" ht="13.5" thickBot="1" x14ac:dyDescent="0.25">
      <c r="A34" s="17" t="s">
        <v>30</v>
      </c>
      <c r="B34" s="28">
        <f>SUM(B17:B33)</f>
        <v>800144877</v>
      </c>
      <c r="C34" s="26"/>
      <c r="D34" s="29">
        <f ca="1">SUM(D17:D33)</f>
        <v>71715226.290000007</v>
      </c>
      <c r="E34" s="10"/>
      <c r="F34" s="30">
        <f t="shared" ref="F34" ca="1" si="4">D34/$B34</f>
        <v>8.9627801603733834E-2</v>
      </c>
      <c r="G34" s="10"/>
      <c r="H34" s="29">
        <f ca="1">SUM(H17:H33)</f>
        <v>264876748.93000001</v>
      </c>
      <c r="I34" s="10"/>
      <c r="J34" s="30">
        <f ca="1">H34/$B34</f>
        <v>0.33103598678667789</v>
      </c>
      <c r="K34" s="7"/>
      <c r="L34" s="29">
        <f ca="1">SUM(L17:L33)</f>
        <v>267897419.91592062</v>
      </c>
      <c r="M34" s="10"/>
      <c r="N34" s="29">
        <f ca="1">SUM(N17:N33)</f>
        <v>-3020670.985920568</v>
      </c>
      <c r="O34" s="10"/>
      <c r="P34" s="30">
        <f ca="1">(H34-L34)/L34</f>
        <v>-1.127547621350233E-2</v>
      </c>
      <c r="Q34" s="2"/>
    </row>
    <row r="35" spans="1:17" ht="12.75" customHeight="1" thickTop="1" x14ac:dyDescent="0.2">
      <c r="K35" s="2"/>
      <c r="P35" s="35"/>
      <c r="Q35" s="2"/>
    </row>
    <row r="36" spans="1:17" ht="12.75" customHeight="1" x14ac:dyDescent="0.2">
      <c r="K36" s="2"/>
      <c r="P36" s="35"/>
      <c r="Q36" s="2"/>
    </row>
    <row r="37" spans="1:17" ht="12.75" customHeight="1" x14ac:dyDescent="0.2">
      <c r="K37" s="2"/>
      <c r="P37" s="35"/>
      <c r="Q37" s="2"/>
    </row>
    <row r="38" spans="1:17" ht="12.75" customHeight="1" x14ac:dyDescent="0.2">
      <c r="K38" s="2"/>
      <c r="P38" s="35"/>
      <c r="Q38" s="2"/>
    </row>
    <row r="39" spans="1:17" ht="12.75" customHeight="1" x14ac:dyDescent="0.2">
      <c r="H39" s="37"/>
      <c r="K39" s="2"/>
      <c r="P39" s="35"/>
      <c r="Q39" s="2"/>
    </row>
    <row r="40" spans="1:17" ht="12.75" customHeight="1" x14ac:dyDescent="0.2">
      <c r="H40" s="37"/>
      <c r="K40" s="2"/>
      <c r="P40" s="35"/>
      <c r="Q40" s="2"/>
    </row>
    <row r="41" spans="1:17" ht="12.75" customHeight="1" x14ac:dyDescent="0.2">
      <c r="K41" s="2"/>
      <c r="P41" s="35"/>
      <c r="Q41" s="2"/>
    </row>
    <row r="42" spans="1:17" ht="12.75" customHeight="1" x14ac:dyDescent="0.2">
      <c r="K42" s="2"/>
      <c r="P42" s="35"/>
      <c r="Q42" s="2"/>
    </row>
    <row r="43" spans="1:17" ht="12.75" customHeight="1" x14ac:dyDescent="0.2">
      <c r="K43" s="2"/>
      <c r="P43" s="35"/>
      <c r="Q43" s="2"/>
    </row>
    <row r="44" spans="1:17" ht="12.75" customHeight="1" x14ac:dyDescent="0.2">
      <c r="K44" s="2"/>
      <c r="P44" s="35"/>
      <c r="Q44" s="2"/>
    </row>
    <row r="45" spans="1:17" ht="12.75" customHeight="1" x14ac:dyDescent="0.2">
      <c r="K45" s="2"/>
      <c r="P45" s="35"/>
      <c r="Q45" s="2"/>
    </row>
  </sheetData>
  <mergeCells count="10">
    <mergeCell ref="A7:Q7"/>
    <mergeCell ref="B8:B9"/>
    <mergeCell ref="D8:F8"/>
    <mergeCell ref="H8:P8"/>
    <mergeCell ref="A1:P1"/>
    <mergeCell ref="A2:P2"/>
    <mergeCell ref="A3:Q3"/>
    <mergeCell ref="A4:Q4"/>
    <mergeCell ref="A5:Q5"/>
    <mergeCell ref="A6:Q6"/>
  </mergeCells>
  <printOptions horizontalCentered="1"/>
  <pageMargins left="0.25" right="0.25" top="0.25" bottom="0.25" header="0" footer="0"/>
  <pageSetup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Page 1</vt:lpstr>
      <vt:lpstr>Pages 4-8</vt:lpstr>
      <vt:lpstr>Pages 9-13</vt:lpstr>
      <vt:lpstr>Page 14</vt:lpstr>
      <vt:lpstr>Page 34</vt:lpstr>
      <vt:lpstr>Worksheet</vt:lpstr>
      <vt:lpstr>REPORT (AUG)</vt:lpstr>
      <vt:lpstr>REPORT (JULY)</vt:lpstr>
      <vt:lpstr>Worksheet!Print_Area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sjester</dc:creator>
  <cp:lastModifiedBy>sjester</cp:lastModifiedBy>
  <dcterms:created xsi:type="dcterms:W3CDTF">2014-12-19T18:52:53Z</dcterms:created>
  <dcterms:modified xsi:type="dcterms:W3CDTF">2014-12-19T18:54:47Z</dcterms:modified>
</cp:coreProperties>
</file>