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<sst xmlns="http://schemas.openxmlformats.org/spreadsheetml/2006/main" count="1767" uniqueCount="346">
  <si>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</si>
  <si>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</si>
  <si>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</si>
  <si>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</si>
  <si>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</si>
  <si>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</si>
  <si>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</si>
  <si>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</si>
  <si>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</si>
  <si>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</si>
  <si>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</si>
  <si>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</si>
  <si>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</si>
  <si>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</si>
  <si>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</si>
  <si>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</si>
  <si>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</si>
  <si>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</si>
  <si>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</si>
  <si>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</si>
  <si>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</si>
  <si>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</si>
  <si>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</si>
  <si>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</si>
  <si>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</si>
  <si>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</si>
  <si>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</si>
  <si>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</si>
  <si>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</si>
  <si>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</si>
  <si>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</si>
  <si>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</si>
  <si>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</si>
  <si>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</si>
  <si>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</si>
  <si>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</si>
  <si>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</si>
  <si>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</si>
  <si>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</si>
  <si>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</si>
  <si>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</si>
  <si>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</si>
  <si>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</si>
  <si>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</si>
  <si>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</si>
  <si>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</si>
  <si>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</si>
  <si>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</si>
  <si>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</si>
  <si>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</si>
  <si>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</si>
  <si>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</si>
  <si>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</si>
  <si>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</si>
  <si>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</si>
  <si>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</si>
  <si>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</si>
  <si>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</si>
  <si>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</si>
  <si>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</si>
  <si>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LITHONIA HIGH</t>
  </si>
  <si>
    <t>PROJECT 000101 LOC 557</t>
  </si>
  <si>
    <t>Schools</t>
  </si>
  <si>
    <t>X</t>
  </si>
  <si>
    <t>TEACHERS</t>
  </si>
  <si>
    <t>TEACHERS (110)</t>
  </si>
  <si>
    <t>Teacher, Chemistry</t>
  </si>
  <si>
    <t>101</t>
  </si>
  <si>
    <t>38</t>
  </si>
  <si>
    <t>05</t>
  </si>
  <si>
    <t>00</t>
  </si>
  <si>
    <t>000101</t>
  </si>
  <si>
    <t>557</t>
  </si>
  <si>
    <t>0000</t>
  </si>
  <si>
    <t>530600</t>
  </si>
  <si>
    <t>5573E0200</t>
  </si>
  <si>
    <t>B</t>
  </si>
  <si>
    <t>01</t>
  </si>
  <si>
    <t>M08</t>
  </si>
  <si>
    <t>NORM</t>
  </si>
  <si>
    <t>E0515</t>
  </si>
  <si>
    <t>Teacher, Reading Specialist</t>
  </si>
  <si>
    <t>535800</t>
  </si>
  <si>
    <t>5573F0500</t>
  </si>
  <si>
    <t>E0615</t>
  </si>
  <si>
    <t>Teacher, Mathematics - HS</t>
  </si>
  <si>
    <t>1041</t>
  </si>
  <si>
    <t>532900</t>
  </si>
  <si>
    <t>5573E1000</t>
  </si>
  <si>
    <t>E0000</t>
  </si>
  <si>
    <t>Teacher, Spanish</t>
  </si>
  <si>
    <t>536100</t>
  </si>
  <si>
    <t>5573E1500</t>
  </si>
  <si>
    <t>N08</t>
  </si>
  <si>
    <t>Teacher, English - HS</t>
  </si>
  <si>
    <t>531400</t>
  </si>
  <si>
    <t>5573E0400</t>
  </si>
  <si>
    <t>Teacher, Music-Band</t>
  </si>
  <si>
    <t>533000</t>
  </si>
  <si>
    <t>5573D0300</t>
  </si>
  <si>
    <t>E0402</t>
  </si>
  <si>
    <t>Teacher, Art</t>
  </si>
  <si>
    <t>530200</t>
  </si>
  <si>
    <t>5573D0100</t>
  </si>
  <si>
    <t>E0407</t>
  </si>
  <si>
    <t>Teacher, French            HS</t>
  </si>
  <si>
    <t>531600</t>
  </si>
  <si>
    <t>5573E0600</t>
  </si>
  <si>
    <t>E0409</t>
  </si>
  <si>
    <t>Teacher, Social Studies - HS</t>
  </si>
  <si>
    <t>536000</t>
  </si>
  <si>
    <t>5573E1400</t>
  </si>
  <si>
    <t>E0415</t>
  </si>
  <si>
    <t>E0501</t>
  </si>
  <si>
    <t>Teacher, Biology</t>
  </si>
  <si>
    <t>530300</t>
  </si>
  <si>
    <t>5573E0100</t>
  </si>
  <si>
    <t>Teacher, Music-Choral</t>
  </si>
  <si>
    <t>533100</t>
  </si>
  <si>
    <t>5573D0400</t>
  </si>
  <si>
    <t>Teacher, Science - HS</t>
  </si>
  <si>
    <t>535900</t>
  </si>
  <si>
    <t>5573E1300</t>
  </si>
  <si>
    <t>N18</t>
  </si>
  <si>
    <t>02</t>
  </si>
  <si>
    <t>E0503</t>
  </si>
  <si>
    <t>E0504</t>
  </si>
  <si>
    <t>E0505</t>
  </si>
  <si>
    <t>E0507</t>
  </si>
  <si>
    <t>E0508</t>
  </si>
  <si>
    <t>E0510</t>
  </si>
  <si>
    <t>E0511</t>
  </si>
  <si>
    <t>E0512</t>
  </si>
  <si>
    <t>E0514</t>
  </si>
  <si>
    <t>E0517</t>
  </si>
  <si>
    <t>E0523</t>
  </si>
  <si>
    <t>E0617</t>
  </si>
  <si>
    <t>E0710</t>
  </si>
  <si>
    <t>E0711</t>
  </si>
  <si>
    <t>Extended Day-Special Ed</t>
  </si>
  <si>
    <t>55799ZZ08</t>
  </si>
  <si>
    <t>S</t>
  </si>
  <si>
    <t>M14</t>
  </si>
  <si>
    <t>SUPL</t>
  </si>
  <si>
    <t>ZZ08</t>
  </si>
  <si>
    <t>Teacher, Business Ed-BK</t>
  </si>
  <si>
    <t>3011</t>
  </si>
  <si>
    <t>530400</t>
  </si>
  <si>
    <t>5573E1600</t>
  </si>
  <si>
    <t>E0403</t>
  </si>
  <si>
    <t>E0411</t>
  </si>
  <si>
    <t>Teacher, Family &amp; Consumer Sci</t>
  </si>
  <si>
    <t>532300</t>
  </si>
  <si>
    <t>5573E0500</t>
  </si>
  <si>
    <t>E0412</t>
  </si>
  <si>
    <t>Teacher, Engineering &amp; Tech.</t>
  </si>
  <si>
    <t>532400</t>
  </si>
  <si>
    <t>5573E1700</t>
  </si>
  <si>
    <t>Teacher, Occ Ed-Voc. Home Ec.</t>
  </si>
  <si>
    <t>534750</t>
  </si>
  <si>
    <t>5573E4600</t>
  </si>
  <si>
    <t>K0416</t>
  </si>
  <si>
    <t>K0508</t>
  </si>
  <si>
    <t>Teacher, Interrelated</t>
  </si>
  <si>
    <t>06</t>
  </si>
  <si>
    <t>2021</t>
  </si>
  <si>
    <t>632500</t>
  </si>
  <si>
    <t>5573N0300</t>
  </si>
  <si>
    <t>E0418</t>
  </si>
  <si>
    <t>E0502</t>
  </si>
  <si>
    <t>E0520</t>
  </si>
  <si>
    <t>Teacher, Intel. Disabilities</t>
  </si>
  <si>
    <t>633100</t>
  </si>
  <si>
    <t>5573O0300</t>
  </si>
  <si>
    <t>E0604</t>
  </si>
  <si>
    <t>E0621</t>
  </si>
  <si>
    <t>Teacher, MID/MOID</t>
  </si>
  <si>
    <t>2031</t>
  </si>
  <si>
    <t>633000</t>
  </si>
  <si>
    <t>5573O0600</t>
  </si>
  <si>
    <t>SUBSTITUTES</t>
  </si>
  <si>
    <t>SUBSTITUTES (113)</t>
  </si>
  <si>
    <t>16</t>
  </si>
  <si>
    <t>SALARY-SUBSTITUTE INSTRUCTIONA</t>
  </si>
  <si>
    <t>101.38.89.00.000101.557.0000</t>
  </si>
  <si>
    <t>ART,MUSIC,PE PERSONNEL</t>
  </si>
  <si>
    <t>ART,MUSIC,PE PERSONNEL (118)</t>
  </si>
  <si>
    <t>Teacher, Health and Phys. Ed.</t>
  </si>
  <si>
    <t>88</t>
  </si>
  <si>
    <t>532000</t>
  </si>
  <si>
    <t>5573D0600</t>
  </si>
  <si>
    <t>E0413</t>
  </si>
  <si>
    <t>E0613</t>
  </si>
  <si>
    <t>E0623</t>
  </si>
  <si>
    <t>PRINCIPAL</t>
  </si>
  <si>
    <t>PRINCIPAL (130)</t>
  </si>
  <si>
    <t>Principal, High School</t>
  </si>
  <si>
    <t>52</t>
  </si>
  <si>
    <t>500100</t>
  </si>
  <si>
    <t>5570A0100</t>
  </si>
  <si>
    <t>M21</t>
  </si>
  <si>
    <t>PR312</t>
  </si>
  <si>
    <t>ASSISTANT PRINCIPAL</t>
  </si>
  <si>
    <t>ASSISTANT PRINCIPAL (131)</t>
  </si>
  <si>
    <t>Assistant Principal (HS)</t>
  </si>
  <si>
    <t>81</t>
  </si>
  <si>
    <t>500650</t>
  </si>
  <si>
    <t>5570A0300</t>
  </si>
  <si>
    <t>M15</t>
  </si>
  <si>
    <t>AP212</t>
  </si>
  <si>
    <t>AP214</t>
  </si>
  <si>
    <t>AP215</t>
  </si>
  <si>
    <t>AIDES AND PARAPROFESSIONALS</t>
  </si>
  <si>
    <t>AIDES AND PARAPROFESSIONALS (140)</t>
  </si>
  <si>
    <t>Paraprofessional-ISS (High)</t>
  </si>
  <si>
    <t>07</t>
  </si>
  <si>
    <t>80</t>
  </si>
  <si>
    <t>5071</t>
  </si>
  <si>
    <t>580700</t>
  </si>
  <si>
    <t>5578E0500</t>
  </si>
  <si>
    <t>T05</t>
  </si>
  <si>
    <t>PA219</t>
  </si>
  <si>
    <t>Paraprofessional-Interrelated</t>
  </si>
  <si>
    <t>09</t>
  </si>
  <si>
    <t>2041</t>
  </si>
  <si>
    <t>680100</t>
  </si>
  <si>
    <t>5578P0100</t>
  </si>
  <si>
    <t>PA204</t>
  </si>
  <si>
    <t>Paraprofessional-S/PID</t>
  </si>
  <si>
    <t>680400</t>
  </si>
  <si>
    <t>5578P0400</t>
  </si>
  <si>
    <t>PA206</t>
  </si>
  <si>
    <t>Para, Special Ed</t>
  </si>
  <si>
    <t>680900</t>
  </si>
  <si>
    <t>5578N0100</t>
  </si>
  <si>
    <t>Paraprofessional-MOID/MID</t>
  </si>
  <si>
    <t>680600</t>
  </si>
  <si>
    <t>5578P0600</t>
  </si>
  <si>
    <t>PA213</t>
  </si>
  <si>
    <t>PA218</t>
  </si>
  <si>
    <t>PA220</t>
  </si>
  <si>
    <t>CLERICAL PERSONNEL</t>
  </si>
  <si>
    <t>CLERICAL PERSONNEL (142)</t>
  </si>
  <si>
    <t>Registrar 11 Month</t>
  </si>
  <si>
    <t>42</t>
  </si>
  <si>
    <t>82</t>
  </si>
  <si>
    <t>570700</t>
  </si>
  <si>
    <t>5577T0800</t>
  </si>
  <si>
    <t>T19</t>
  </si>
  <si>
    <t>SEC20</t>
  </si>
  <si>
    <t>Secretary I</t>
  </si>
  <si>
    <t>10</t>
  </si>
  <si>
    <t>570800</t>
  </si>
  <si>
    <t>5577T0300</t>
  </si>
  <si>
    <t>T15</t>
  </si>
  <si>
    <t>CL207</t>
  </si>
  <si>
    <t>CL214</t>
  </si>
  <si>
    <t>Bookkeeper, 12 Month</t>
  </si>
  <si>
    <t>570200</t>
  </si>
  <si>
    <t>5577T0700</t>
  </si>
  <si>
    <t>T21</t>
  </si>
  <si>
    <t>SEC01</t>
  </si>
  <si>
    <t>Secretary 10-Month     HS</t>
  </si>
  <si>
    <t>571300</t>
  </si>
  <si>
    <t>5577T0600</t>
  </si>
  <si>
    <t>SEC08</t>
  </si>
  <si>
    <t>SEC10</t>
  </si>
  <si>
    <t>Secretary 12-Month     HS</t>
  </si>
  <si>
    <t>571200</t>
  </si>
  <si>
    <t>5577T0400</t>
  </si>
  <si>
    <t>SEC19</t>
  </si>
  <si>
    <t>LIBRARIAN/MEDIA SPECIALIST</t>
  </si>
  <si>
    <t>LIBRARIAN/MEDIA SPECIALIST (165)</t>
  </si>
  <si>
    <t>Media Specialist (HS)</t>
  </si>
  <si>
    <t>46</t>
  </si>
  <si>
    <t>1310</t>
  </si>
  <si>
    <t>510100</t>
  </si>
  <si>
    <t>5571B0100</t>
  </si>
  <si>
    <t>E0612</t>
  </si>
  <si>
    <t>SECONDARY COUNSELOR</t>
  </si>
  <si>
    <t>SECONDARY COUNSELOR (173)</t>
  </si>
  <si>
    <t>Counselor I</t>
  </si>
  <si>
    <t>83</t>
  </si>
  <si>
    <t>520300</t>
  </si>
  <si>
    <t>5572C0100</t>
  </si>
  <si>
    <t>H1601</t>
  </si>
  <si>
    <t>Counselor II High School</t>
  </si>
  <si>
    <t>520400</t>
  </si>
  <si>
    <t>5572C2000</t>
  </si>
  <si>
    <t>M19</t>
  </si>
  <si>
    <t>M1621</t>
  </si>
  <si>
    <t>GRADUATION COACH</t>
  </si>
  <si>
    <t>MAINTENANCE PERSONNEL, TRANSPORTATION MECHANIC, OT</t>
  </si>
  <si>
    <t>MAINTENANCE PERSONNEL, TRANSPORTATION MECHANIC, OT (181)</t>
  </si>
  <si>
    <t>Engineer, Plant   HS</t>
  </si>
  <si>
    <t>57</t>
  </si>
  <si>
    <t>560600</t>
  </si>
  <si>
    <t>5576S0400</t>
  </si>
  <si>
    <t>MT120</t>
  </si>
  <si>
    <t>CUSTODIAL PERSONNEL</t>
  </si>
  <si>
    <t>CUSTODIAL PERSONNEL (186)</t>
  </si>
  <si>
    <t>Custodian II Part-Time (HS)</t>
  </si>
  <si>
    <t>86</t>
  </si>
  <si>
    <t>560210</t>
  </si>
  <si>
    <t>5576S0355</t>
  </si>
  <si>
    <t>75</t>
  </si>
  <si>
    <t>P21</t>
  </si>
  <si>
    <t>PART</t>
  </si>
  <si>
    <t>B2903</t>
  </si>
  <si>
    <t>B2906</t>
  </si>
  <si>
    <t>Custodian II 12 Month (High)</t>
  </si>
  <si>
    <t>560400</t>
  </si>
  <si>
    <t>5576S0300</t>
  </si>
  <si>
    <t>S21</t>
  </si>
  <si>
    <t>CL101</t>
  </si>
  <si>
    <t>CL104</t>
  </si>
  <si>
    <t>CL106</t>
  </si>
  <si>
    <t>CL107</t>
  </si>
  <si>
    <t>CL112</t>
  </si>
  <si>
    <t>Custodian, Head</t>
  </si>
  <si>
    <t>560500</t>
  </si>
  <si>
    <t>5576S0100</t>
  </si>
  <si>
    <t>CL219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</si>
  <si>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</si>
  <si>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</si>
  <si>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</si>
  <si>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</si>
  <si>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</si>
  <si>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</si>
  <si>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</si>
  <si>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</si>
  <si>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</si>
  <si>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</si>
  <si>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</si>
  <si>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Consumable Materials</t>
  </si>
  <si>
    <t>SUPPLIES-PER PUPIL</t>
  </si>
  <si>
    <t>009101</t>
  </si>
  <si>
    <t>SUPPLIES-MEDIA</t>
  </si>
  <si>
    <t>Media Books/Periodicals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</si>
  <si>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</si>
  <si>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</si>
  <si>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</si>
  <si>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</si>
  <si>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</si>
  <si>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 Replacement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</si>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</sst>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3938040.91</v>
      </c>
      <c r="E8" s="67">
        <v>3443204.68</v>
      </c>
      <c r="F8" s="67">
        <v>2894010.1688299235</v>
      </c>
      <c r="G8" s="67">
        <f>SUMIF(DISCRETIONARY!B11:B65536,"="&amp;SUMMARY!B8,DISCRETIONARY!$P$11:$P$65536)+SUMIF(PERSONNEL!$A$10:$A$65536,"="&amp;SUMMARY!B8,PERSONNEL!$L$10:$L$65536)</f>
        <v>3165907.3700000015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113</v>
      </c>
      <c r="C9" s="65" t="s">
        <v>180</v>
      </c>
      <c r="D9" s="67">
        <v>645</v>
      </c>
      <c r="E9" s="67">
        <v>570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4388597.333264083</v>
      </c>
      <c r="L9" s="67">
        <v>4658388.51</v>
      </c>
      <c r="M9" s="67">
        <f>L9-K9</f>
        <v>269791.1767359171</v>
      </c>
      <c r="N9" s="104">
        <f>M9/K9</f>
        <v>0.061475491198746186</v>
      </c>
    </row>
    <row r="10" spans="1:14" ht="12.75">
      <c r="A10" s="65" t="s">
        <v>63</v>
      </c>
      <c r="B10" s="66">
        <v>118</v>
      </c>
      <c r="C10" s="65" t="s">
        <v>185</v>
      </c>
      <c r="D10" s="67">
        <v>256002.2</v>
      </c>
      <c r="E10" s="67">
        <v>258201.6</v>
      </c>
      <c r="F10" s="67">
        <v>255514</v>
      </c>
      <c r="G10" s="67">
        <f>SUMIF(DISCRETIONARY!B11:B65536,"="&amp;SUMMARY!B10,DISCRETIONARY!$P$11:$P$65536)+SUMIF(PERSONNEL!$A$10:$A$65536,"="&amp;SUMMARY!B10,PERSONNEL!$L$10:$L$65536)</f>
        <v>189657.7</v>
      </c>
      <c r="J10" s="103" t="s">
        <v>25</v>
      </c>
      <c r="K10" s="67">
        <v>1142581.143821737</v>
      </c>
      <c r="L10" s="67">
        <v>1534140.7886760011</v>
      </c>
      <c r="M10" s="67">
        <f>L10-K10</f>
        <v>391559.6448542641</v>
      </c>
      <c r="N10" s="104">
        <f>M10/K10</f>
        <v>0.34269745039250743</v>
      </c>
    </row>
    <row r="11" spans="1:14" ht="12.75">
      <c r="A11" s="65" t="s">
        <v>63</v>
      </c>
      <c r="B11" s="66">
        <v>130</v>
      </c>
      <c r="C11" s="65" t="s">
        <v>194</v>
      </c>
      <c r="D11" s="67">
        <v>102737.5</v>
      </c>
      <c r="E11" s="67">
        <v>101896.8</v>
      </c>
      <c r="F11" s="67">
        <v>94848.78386963444</v>
      </c>
      <c r="G11" s="67">
        <f>SUMIF(DISCRETIONARY!B11:B65536,"="&amp;SUMMARY!B11,DISCRETIONARY!$P$11:$P$65536)+SUMIF(PERSONNEL!$A$10:$A$65536,"="&amp;SUMMARY!B11,PERSONNEL!$L$10:$L$65536)</f>
        <v>100369.15</v>
      </c>
      <c r="J11" s="103" t="s">
        <v>59</v>
      </c>
      <c r="K11" s="67">
        <v>129357</v>
      </c>
      <c r="L11" s="67">
        <v>146949</v>
      </c>
      <c r="M11" s="67">
        <f>L11-K11</f>
        <v>17592</v>
      </c>
      <c r="N11" s="104">
        <f>M11/K11</f>
        <v>0.13599573273962753</v>
      </c>
    </row>
    <row r="12" spans="1:7" ht="12.75">
      <c r="A12" s="65" t="s">
        <v>63</v>
      </c>
      <c r="B12" s="66">
        <v>131</v>
      </c>
      <c r="C12" s="65" t="s">
        <v>202</v>
      </c>
      <c r="D12" s="67">
        <v>385228.73</v>
      </c>
      <c r="E12" s="67">
        <v>348840.53</v>
      </c>
      <c r="F12" s="67">
        <v>268337.74699057965</v>
      </c>
      <c r="G12" s="67">
        <f>SUMIF(DISCRETIONARY!B11:B65536,"="&amp;SUMMARY!B12,DISCRETIONARY!$P$11:$P$65536)+SUMIF(PERSONNEL!$A$10:$A$65536,"="&amp;SUMMARY!B12,PERSONNEL!$L$10:$L$65536)</f>
        <v>323330.85</v>
      </c>
    </row>
    <row r="13" spans="1:7" ht="12.75">
      <c r="A13" s="65" t="s">
        <v>63</v>
      </c>
      <c r="B13" s="66">
        <v>140</v>
      </c>
      <c r="C13" s="65" t="s">
        <v>212</v>
      </c>
      <c r="D13" s="67">
        <v>131171.68</v>
      </c>
      <c r="E13" s="67">
        <v>195334.67</v>
      </c>
      <c r="F13" s="67">
        <v>61491.054125059905</v>
      </c>
      <c r="G13" s="67">
        <f>SUMIF(DISCRETIONARY!B11:B65536,"="&amp;SUMMARY!B13,DISCRETIONARY!$P$11:$P$65536)+SUMIF(PERSONNEL!$A$10:$A$65536,"="&amp;SUMMARY!B13,PERSONNEL!$L$10:$L$65536)</f>
        <v>202554.2</v>
      </c>
    </row>
    <row r="14" spans="1:7" ht="12.75">
      <c r="A14" s="65" t="s">
        <v>63</v>
      </c>
      <c r="B14" s="66">
        <v>142</v>
      </c>
      <c r="C14" s="65" t="s">
        <v>241</v>
      </c>
      <c r="D14" s="67">
        <v>218846.75</v>
      </c>
      <c r="E14" s="67">
        <v>235985.13</v>
      </c>
      <c r="F14" s="67">
        <v>234694</v>
      </c>
      <c r="G14" s="67">
        <f>SUMIF(DISCRETIONARY!B11:B65536,"="&amp;SUMMARY!B14,DISCRETIONARY!$P$11:$P$65536)+SUMIF(PERSONNEL!$A$10:$A$65536,"="&amp;SUMMARY!B14,PERSONNEL!$L$10:$L$65536)</f>
        <v>213701.07</v>
      </c>
    </row>
    <row r="15" spans="1:7" ht="12.75">
      <c r="A15" s="65" t="s">
        <v>63</v>
      </c>
      <c r="B15" s="66">
        <v>165</v>
      </c>
      <c r="C15" s="65" t="s">
        <v>271</v>
      </c>
      <c r="D15" s="67">
        <v>133226.84</v>
      </c>
      <c r="E15" s="67">
        <v>73974.86</v>
      </c>
      <c r="F15" s="67">
        <v>51457.579448888326</v>
      </c>
      <c r="G15" s="67">
        <f>SUMIF(DISCRETIONARY!B11:B65536,"="&amp;SUMMARY!B15,DISCRETIONARY!$P$11:$P$65536)+SUMIF(PERSONNEL!$A$10:$A$65536,"="&amp;SUMMARY!B15,PERSONNEL!$L$10:$L$65536)</f>
        <v>61452.44</v>
      </c>
    </row>
    <row r="16" spans="1:7" ht="12.75">
      <c r="A16" s="65" t="s">
        <v>63</v>
      </c>
      <c r="B16" s="66">
        <v>173</v>
      </c>
      <c r="C16" s="65" t="s">
        <v>279</v>
      </c>
      <c r="D16" s="67">
        <v>323162.3</v>
      </c>
      <c r="E16" s="67">
        <v>253315.34</v>
      </c>
      <c r="F16" s="67">
        <v>238695</v>
      </c>
      <c r="G16" s="67">
        <f>SUMIF(DISCRETIONARY!B11:B65536,"="&amp;SUMMARY!B16,DISCRETIONARY!$P$11:$P$65536)+SUMIF(PERSONNEL!$A$10:$A$65536,"="&amp;SUMMARY!B16,PERSONNEL!$L$10:$L$65536)</f>
        <v>134884.89</v>
      </c>
    </row>
    <row r="17" spans="1:7" ht="12.75">
      <c r="A17" s="65" t="s">
        <v>63</v>
      </c>
      <c r="B17" s="66">
        <v>178</v>
      </c>
      <c r="C17" s="65" t="s">
        <v>291</v>
      </c>
      <c r="D17" s="67">
        <v>61983.36</v>
      </c>
      <c r="E17" s="67">
        <v>62099.14</v>
      </c>
      <c r="F17" s="67">
        <v>0</v>
      </c>
      <c r="G17" s="67">
        <f>SUMIF(DISCRETIONARY!B11:B65536,"="&amp;SUMMARY!B17,DISCRETIONARY!$P$11:$P$65536)+SUMIF(PERSONNEL!$A$10:$A$65536,"="&amp;SUMMARY!B17,PERSONNEL!$L$10:$L$65536)</f>
        <v>0</v>
      </c>
    </row>
    <row r="18" spans="1:7" ht="12.75">
      <c r="A18" s="65" t="s">
        <v>63</v>
      </c>
      <c r="B18" s="66">
        <v>181</v>
      </c>
      <c r="C18" s="65" t="s">
        <v>292</v>
      </c>
      <c r="D18" s="67">
        <v>50987.2</v>
      </c>
      <c r="E18" s="67">
        <v>50570.4</v>
      </c>
      <c r="F18" s="67">
        <v>50147</v>
      </c>
      <c r="G18" s="67">
        <f>SUMIF(DISCRETIONARY!B11:B65536,"="&amp;SUMMARY!B18,DISCRETIONARY!$P$11:$P$65536)+SUMIF(PERSONNEL!$A$10:$A$65536,"="&amp;SUMMARY!B18,PERSONNEL!$L$10:$L$65536)</f>
        <v>50481</v>
      </c>
    </row>
    <row r="19" spans="1:7" ht="12.75">
      <c r="A19" s="65" t="s">
        <v>63</v>
      </c>
      <c r="B19" s="66">
        <v>186</v>
      </c>
      <c r="C19" s="65" t="s">
        <v>299</v>
      </c>
      <c r="D19" s="67">
        <v>259836.28</v>
      </c>
      <c r="E19" s="67">
        <v>258165.5</v>
      </c>
      <c r="F19" s="67">
        <v>239402</v>
      </c>
      <c r="G19" s="67">
        <f>SUMIF(DISCRETIONARY!B11:B65536,"="&amp;SUMMARY!B19,DISCRETIONARY!$P$11:$P$65536)+SUMIF(PERSONNEL!$A$10:$A$65536,"="&amp;SUMMARY!B19,PERSONNEL!$L$10:$L$65536)</f>
        <v>216049.84</v>
      </c>
    </row>
    <row r="20" spans="1:7" ht="12.75">
      <c r="A20" s="65" t="s">
        <v>63</v>
      </c>
      <c r="B20" s="66">
        <v>210</v>
      </c>
      <c r="C20" s="65" t="s">
        <v>323</v>
      </c>
      <c r="D20" s="67">
        <v>943358.41</v>
      </c>
      <c r="E20" s="67">
        <v>866128.59</v>
      </c>
      <c r="F20" s="67">
        <v>521671.7016766723</v>
      </c>
      <c r="G20" s="67">
        <f>SUMIF(DISCRETIONARY!B11:B65536,"="&amp;SUMMARY!B20,DISCRETIONARY!$P$11:$P$65536)+SUMIF(PERSONNEL!$A$10:$A$65536,"="&amp;SUMMARY!B20,PERSONNEL!$L$10:$L$65536)+SUM(PERSONNEL!$AD$10:$AE$65536)</f>
        <v>852105.6000000006</v>
      </c>
    </row>
    <row r="21" spans="1:7" ht="12.75">
      <c r="A21" s="65" t="s">
        <v>63</v>
      </c>
      <c r="B21" s="66">
        <v>230</v>
      </c>
      <c r="C21" s="65" t="s">
        <v>324</v>
      </c>
      <c r="D21" s="67">
        <v>570033.01</v>
      </c>
      <c r="E21" s="67">
        <v>508824.1</v>
      </c>
      <c r="F21" s="67">
        <v>504498.12554804067</v>
      </c>
      <c r="G21" s="67">
        <f>SUMIF(DISCRETIONARY!B11:B65536,"="&amp;SUMMARY!B21,DISCRETIONARY!$P$11:$P$65536)+SUMIF(PERSONNEL!$A$10:$A$65536,"="&amp;SUMMARY!B21,PERSONNEL!$L$10:$L$65536)+SUM(PERSONNEL!$AC$10:$AC$65536)</f>
        <v>545519.188676</v>
      </c>
    </row>
    <row r="22" spans="1:7" ht="12.75">
      <c r="A22" s="65" t="s">
        <v>63</v>
      </c>
      <c r="B22" s="66">
        <v>290</v>
      </c>
      <c r="C22" s="65" t="s">
        <v>325</v>
      </c>
      <c r="D22" s="67">
        <v>167064.59</v>
      </c>
      <c r="E22" s="67">
        <v>147969.52</v>
      </c>
      <c r="F22" s="67">
        <v>116411.31659702408</v>
      </c>
      <c r="G22" s="67">
        <f>SUMIF(DISCRETIONARY!B11:B65536,"="&amp;SUMMARY!B22,DISCRETIONARY!$P$11:$P$65536)+SUM(DISCRETIONARY!$Q$10:$Q$65536)+SUMIF(PERSONNEL!$A$10:$A$65536,"="&amp;SUMMARY!B22,PERSONNEL!$L$10:$L$65536)+SUM(PERSONNEL!$AB$10:$AB$65536)</f>
        <v>136516</v>
      </c>
    </row>
    <row r="23" spans="1:7" ht="12.75">
      <c r="A23" s="65" t="s">
        <v>63</v>
      </c>
      <c r="B23" s="66">
        <v>580</v>
      </c>
      <c r="C23" s="65" t="s">
        <v>326</v>
      </c>
      <c r="D23" s="67">
        <v>0</v>
      </c>
      <c r="E23" s="67">
        <v>0</v>
      </c>
      <c r="F23" s="67">
        <v>3500</v>
      </c>
      <c r="G23" s="67">
        <f>SUMIF(DISCRETIONARY!B11:B65536,"="&amp;SUMMARY!B23,DISCRETIONARY!$P$11:$P$65536)+SUMIF(PERSONNEL!$A$10:$A$65536,"="&amp;SUMMARY!B23,PERSONNEL!$L$10:$L$65536)</f>
        <v>4339</v>
      </c>
    </row>
    <row r="24" spans="1:7" ht="12.75">
      <c r="A24" s="65" t="s">
        <v>63</v>
      </c>
      <c r="B24" s="66">
        <v>610</v>
      </c>
      <c r="C24" s="65" t="s">
        <v>331</v>
      </c>
      <c r="D24" s="67">
        <v>104751.57</v>
      </c>
      <c r="E24" s="67">
        <v>86130.46</v>
      </c>
      <c r="F24" s="67">
        <v>79697</v>
      </c>
      <c r="G24" s="67">
        <f>SUMIF(DISCRETIONARY!B11:B65536,"="&amp;SUMMARY!B24,DISCRETIONARY!$P$11:$P$65536)+SUMIF(PERSONNEL!$A$10:$A$65536,"="&amp;SUMMARY!B24,PERSONNEL!$L$10:$L$65536)</f>
        <v>89687</v>
      </c>
    </row>
    <row r="25" spans="1:7" ht="12.75">
      <c r="A25" s="65" t="s">
        <v>63</v>
      </c>
      <c r="B25" s="66">
        <v>730</v>
      </c>
      <c r="C25" s="65" t="s">
        <v>339</v>
      </c>
      <c r="D25" s="67">
        <v>41738.46</v>
      </c>
      <c r="E25" s="67">
        <v>22843.64</v>
      </c>
      <c r="F25" s="67">
        <v>46160</v>
      </c>
      <c r="G25" s="67">
        <f>SUMIF(DISCRETIONARY!B11:B65536,"="&amp;SUMMARY!B25,DISCRETIONARY!$P$11:$P$65536)+SUMIF(PERSONNEL!$A$10:$A$65536,"="&amp;SUMMARY!B25,PERSONNEL!$L$10:$L$65536)</f>
        <v>52923</v>
      </c>
    </row>
    <row r="26" ht="13.5" thickBot="1"/>
    <row r="27" spans="3:8" ht="13.5" thickBot="1">
      <c r="C27" s="108" t="s">
        <v>8</v>
      </c>
      <c r="D27" s="109">
        <f>SUM(D8:D25)</f>
        <v>7688814.79</v>
      </c>
      <c r="E27" s="110">
        <f>SUM(E8:E25)</f>
        <v>6914054.959999999</v>
      </c>
      <c r="F27" s="110">
        <f>SUM(F8:F25)</f>
        <v>5660535.477085823</v>
      </c>
      <c r="G27" s="111">
        <f>SUM(G8:G25)</f>
        <v>6339478.298676002</v>
      </c>
      <c r="H27" s="107">
        <f>(G27-F27)/F27</f>
        <v>0.11994321461963778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0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LITHONIA HIGH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557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147135.03</v>
      </c>
      <c r="M9" s="55">
        <f>SUMIF($C10:$C65536,"=X",M10:M65536)</f>
        <v>109544.1</v>
      </c>
      <c r="N9" s="55">
        <f>SUMIF($C10:$C65536,"=X",N10:N65536)</f>
        <v>129357</v>
      </c>
      <c r="O9" s="92">
        <f>SUMIF($C10:$C65536,"=X",O10:O65536)</f>
        <v>57917.130000000005</v>
      </c>
      <c r="P9" s="89">
        <f>SUMIF(C10:C65536,"=X",P10:P65536)+SUMIF(C10:C65536,"=X",Q10:Q65536)</f>
        <v>146949</v>
      </c>
      <c r="T9" s="93">
        <f>IF(N9=0,0,(P9-N9)/N9)</f>
        <v>0.13599573273962753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181</v>
      </c>
      <c r="P11" s="61"/>
    </row>
    <row r="12" spans="1:19" ht="12.75" customHeight="1">
      <c r="A12" s="57">
        <v>1000</v>
      </c>
      <c r="B12" s="57">
        <v>113</v>
      </c>
      <c r="C12" s="57" t="s">
        <v>63</v>
      </c>
      <c r="D12" s="57" t="s">
        <v>67</v>
      </c>
      <c r="E12" s="58" t="s">
        <v>68</v>
      </c>
      <c r="F12" s="58" t="s">
        <v>182</v>
      </c>
      <c r="G12" s="58" t="s">
        <v>70</v>
      </c>
      <c r="H12" s="59" t="s">
        <v>71</v>
      </c>
      <c r="I12" s="57" t="s">
        <v>72</v>
      </c>
      <c r="J12" s="60" t="s">
        <v>73</v>
      </c>
      <c r="K12" s="52" t="s">
        <v>183</v>
      </c>
      <c r="L12" s="61">
        <v>645</v>
      </c>
      <c r="M12" s="61">
        <v>570</v>
      </c>
      <c r="N12" s="61">
        <v>0</v>
      </c>
      <c r="O12" s="61">
        <v>0</v>
      </c>
      <c r="Q12" s="61">
        <f>P12*0.0265</f>
        <v>0</v>
      </c>
      <c r="R12" s="61">
        <v>290</v>
      </c>
      <c r="S12" s="57" t="s">
        <v>184</v>
      </c>
    </row>
    <row r="13" spans="1:16" ht="12.75" customHeight="1">
      <c r="A13" s="106" t="s">
        <v>327</v>
      </c>
      <c r="P13" s="61"/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328</v>
      </c>
      <c r="G14" s="58" t="s">
        <v>70</v>
      </c>
      <c r="H14" s="59" t="s">
        <v>71</v>
      </c>
      <c r="I14" s="57" t="s">
        <v>72</v>
      </c>
      <c r="J14" s="60" t="s">
        <v>86</v>
      </c>
      <c r="K14" s="52" t="s">
        <v>329</v>
      </c>
      <c r="L14" s="61">
        <v>0</v>
      </c>
      <c r="M14" s="61">
        <v>0</v>
      </c>
      <c r="N14" s="61">
        <v>3500</v>
      </c>
      <c r="O14" s="61">
        <v>0</v>
      </c>
      <c r="P14" s="18">
        <v>1075</v>
      </c>
    </row>
    <row r="15" spans="1:16" ht="12.75" customHeight="1">
      <c r="A15" s="57">
        <v>1000</v>
      </c>
      <c r="B15" s="57">
        <v>580</v>
      </c>
      <c r="C15" s="57" t="s">
        <v>63</v>
      </c>
      <c r="D15" s="57" t="s">
        <v>67</v>
      </c>
      <c r="E15" s="58" t="s">
        <v>68</v>
      </c>
      <c r="F15" s="58" t="s">
        <v>328</v>
      </c>
      <c r="G15" s="58" t="s">
        <v>70</v>
      </c>
      <c r="H15" s="59" t="s">
        <v>71</v>
      </c>
      <c r="I15" s="57" t="s">
        <v>72</v>
      </c>
      <c r="J15" s="60" t="s">
        <v>165</v>
      </c>
      <c r="K15" s="52" t="s">
        <v>329</v>
      </c>
      <c r="L15" s="61">
        <v>0</v>
      </c>
      <c r="M15" s="61">
        <v>0</v>
      </c>
      <c r="N15" s="61">
        <v>0</v>
      </c>
      <c r="O15" s="61">
        <v>0</v>
      </c>
      <c r="P15" s="18">
        <v>106</v>
      </c>
    </row>
    <row r="16" spans="1:16" ht="12.75" customHeight="1">
      <c r="A16" s="57">
        <v>1000</v>
      </c>
      <c r="B16" s="57">
        <v>580</v>
      </c>
      <c r="C16" s="57" t="s">
        <v>63</v>
      </c>
      <c r="D16" s="57" t="s">
        <v>67</v>
      </c>
      <c r="E16" s="58" t="s">
        <v>68</v>
      </c>
      <c r="F16" s="58" t="s">
        <v>328</v>
      </c>
      <c r="G16" s="58" t="s">
        <v>70</v>
      </c>
      <c r="H16" s="59" t="s">
        <v>71</v>
      </c>
      <c r="I16" s="57" t="s">
        <v>72</v>
      </c>
      <c r="J16" s="60" t="s">
        <v>146</v>
      </c>
      <c r="K16" s="52" t="s">
        <v>330</v>
      </c>
      <c r="L16" s="61">
        <v>0</v>
      </c>
      <c r="M16" s="61">
        <v>0</v>
      </c>
      <c r="N16" s="61">
        <v>0</v>
      </c>
      <c r="O16" s="61">
        <v>0</v>
      </c>
      <c r="P16" s="18">
        <v>3158</v>
      </c>
    </row>
    <row r="17" spans="1:16" ht="12.75" customHeight="1">
      <c r="A17" s="106" t="s">
        <v>332</v>
      </c>
      <c r="P17" s="61"/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333</v>
      </c>
      <c r="G18" s="58" t="s">
        <v>70</v>
      </c>
      <c r="H18" s="59" t="s">
        <v>71</v>
      </c>
      <c r="I18" s="57" t="s">
        <v>72</v>
      </c>
      <c r="J18" s="60" t="s">
        <v>86</v>
      </c>
      <c r="K18" s="52" t="s">
        <v>331</v>
      </c>
      <c r="L18" s="61">
        <v>40802.2</v>
      </c>
      <c r="M18" s="61">
        <v>17264.02</v>
      </c>
      <c r="N18" s="61">
        <v>26396</v>
      </c>
      <c r="O18" s="61">
        <v>22249.95</v>
      </c>
      <c r="P18" s="18">
        <v>16220</v>
      </c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333</v>
      </c>
      <c r="G19" s="58" t="s">
        <v>70</v>
      </c>
      <c r="H19" s="59" t="s">
        <v>71</v>
      </c>
      <c r="I19" s="57" t="s">
        <v>72</v>
      </c>
      <c r="J19" s="60" t="s">
        <v>165</v>
      </c>
      <c r="K19" s="52" t="s">
        <v>331</v>
      </c>
      <c r="L19" s="61">
        <v>11375.14</v>
      </c>
      <c r="M19" s="61">
        <v>17575.53</v>
      </c>
      <c r="N19" s="61">
        <v>8988</v>
      </c>
      <c r="O19" s="61">
        <v>3741.52</v>
      </c>
      <c r="P19" s="18">
        <v>10543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333</v>
      </c>
      <c r="G20" s="58" t="s">
        <v>70</v>
      </c>
      <c r="H20" s="59" t="s">
        <v>71</v>
      </c>
      <c r="I20" s="57" t="s">
        <v>72</v>
      </c>
      <c r="J20" s="60" t="s">
        <v>146</v>
      </c>
      <c r="K20" s="52" t="s">
        <v>334</v>
      </c>
      <c r="L20" s="61">
        <v>0</v>
      </c>
      <c r="M20" s="61">
        <v>0</v>
      </c>
      <c r="N20" s="61">
        <v>0</v>
      </c>
      <c r="O20" s="61">
        <v>0</v>
      </c>
      <c r="P20" s="18">
        <v>16872</v>
      </c>
    </row>
    <row r="21" spans="1:16" ht="12.75" customHeight="1">
      <c r="A21" s="57">
        <v>1000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333</v>
      </c>
      <c r="G21" s="58" t="s">
        <v>77</v>
      </c>
      <c r="H21" s="59" t="s">
        <v>71</v>
      </c>
      <c r="I21" s="57" t="s">
        <v>72</v>
      </c>
      <c r="J21" s="60" t="s">
        <v>86</v>
      </c>
      <c r="K21" s="52" t="s">
        <v>335</v>
      </c>
      <c r="L21" s="61">
        <v>30773.82</v>
      </c>
      <c r="M21" s="61">
        <v>31317</v>
      </c>
      <c r="N21" s="61">
        <v>25740</v>
      </c>
      <c r="O21" s="61">
        <v>5092.87</v>
      </c>
      <c r="P21" s="18">
        <v>25432</v>
      </c>
    </row>
    <row r="22" spans="1:16" ht="12.75" customHeight="1">
      <c r="A22" s="57">
        <v>1000</v>
      </c>
      <c r="B22" s="57">
        <v>610</v>
      </c>
      <c r="C22" s="57" t="s">
        <v>63</v>
      </c>
      <c r="D22" s="57" t="s">
        <v>67</v>
      </c>
      <c r="E22" s="58" t="s">
        <v>68</v>
      </c>
      <c r="F22" s="58" t="s">
        <v>333</v>
      </c>
      <c r="G22" s="58" t="s">
        <v>77</v>
      </c>
      <c r="H22" s="59" t="s">
        <v>71</v>
      </c>
      <c r="I22" s="57" t="s">
        <v>72</v>
      </c>
      <c r="J22" s="60" t="s">
        <v>165</v>
      </c>
      <c r="K22" s="52" t="s">
        <v>335</v>
      </c>
      <c r="L22" s="61">
        <v>2020.8</v>
      </c>
      <c r="M22" s="61">
        <v>2269.64</v>
      </c>
      <c r="N22" s="61">
        <v>2090</v>
      </c>
      <c r="O22" s="61">
        <v>1964.12</v>
      </c>
      <c r="P22" s="18">
        <v>2508</v>
      </c>
    </row>
    <row r="23" spans="1:16" ht="12.75" customHeight="1">
      <c r="A23" s="57">
        <v>2220</v>
      </c>
      <c r="B23" s="57">
        <v>610</v>
      </c>
      <c r="C23" s="57" t="s">
        <v>63</v>
      </c>
      <c r="D23" s="57" t="s">
        <v>67</v>
      </c>
      <c r="E23" s="58" t="s">
        <v>68</v>
      </c>
      <c r="F23" s="58" t="s">
        <v>333</v>
      </c>
      <c r="G23" s="58" t="s">
        <v>70</v>
      </c>
      <c r="H23" s="59" t="s">
        <v>336</v>
      </c>
      <c r="I23" s="57" t="s">
        <v>72</v>
      </c>
      <c r="J23" s="60" t="s">
        <v>275</v>
      </c>
      <c r="K23" s="52" t="s">
        <v>337</v>
      </c>
      <c r="L23" s="61">
        <v>19779.61</v>
      </c>
      <c r="M23" s="61">
        <v>17704.27</v>
      </c>
      <c r="N23" s="61">
        <v>16483</v>
      </c>
      <c r="O23" s="61">
        <v>16470.17</v>
      </c>
      <c r="P23" s="18">
        <v>16548</v>
      </c>
    </row>
    <row r="24" spans="1:16" ht="12.75" customHeight="1">
      <c r="A24" s="57">
        <v>2220</v>
      </c>
      <c r="B24" s="57">
        <v>610</v>
      </c>
      <c r="C24" s="57" t="s">
        <v>63</v>
      </c>
      <c r="D24" s="57" t="s">
        <v>67</v>
      </c>
      <c r="E24" s="58" t="s">
        <v>68</v>
      </c>
      <c r="F24" s="58" t="s">
        <v>333</v>
      </c>
      <c r="G24" s="58" t="s">
        <v>70</v>
      </c>
      <c r="H24" s="59" t="s">
        <v>336</v>
      </c>
      <c r="I24" s="57" t="s">
        <v>72</v>
      </c>
      <c r="J24" s="60" t="s">
        <v>146</v>
      </c>
      <c r="K24" s="52" t="s">
        <v>338</v>
      </c>
      <c r="L24" s="61">
        <v>0</v>
      </c>
      <c r="M24" s="61">
        <v>0</v>
      </c>
      <c r="N24" s="61">
        <v>0</v>
      </c>
      <c r="O24" s="61">
        <v>0</v>
      </c>
      <c r="P24" s="18">
        <v>1564</v>
      </c>
    </row>
    <row r="25" spans="1:16" ht="12.75" customHeight="1">
      <c r="A25" s="106" t="s">
        <v>340</v>
      </c>
      <c r="P25" s="61"/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341</v>
      </c>
      <c r="F26" s="58" t="s">
        <v>342</v>
      </c>
      <c r="G26" s="58" t="s">
        <v>70</v>
      </c>
      <c r="H26" s="59" t="s">
        <v>71</v>
      </c>
      <c r="I26" s="57" t="s">
        <v>72</v>
      </c>
      <c r="J26" s="60" t="s">
        <v>86</v>
      </c>
      <c r="K26" s="52" t="s">
        <v>343</v>
      </c>
      <c r="L26" s="61">
        <v>33398.09</v>
      </c>
      <c r="M26" s="61">
        <v>16050.61</v>
      </c>
      <c r="N26" s="61">
        <v>31910</v>
      </c>
      <c r="O26" s="61">
        <v>6858.55</v>
      </c>
      <c r="P26" s="18">
        <v>20672</v>
      </c>
    </row>
    <row r="27" spans="1:16" ht="12.75" customHeight="1">
      <c r="A27" s="57">
        <v>1000</v>
      </c>
      <c r="B27" s="57">
        <v>730</v>
      </c>
      <c r="C27" s="57" t="s">
        <v>63</v>
      </c>
      <c r="D27" s="57" t="s">
        <v>67</v>
      </c>
      <c r="E27" s="58" t="s">
        <v>341</v>
      </c>
      <c r="F27" s="58" t="s">
        <v>342</v>
      </c>
      <c r="G27" s="58" t="s">
        <v>70</v>
      </c>
      <c r="H27" s="59" t="s">
        <v>71</v>
      </c>
      <c r="I27" s="57" t="s">
        <v>72</v>
      </c>
      <c r="J27" s="60" t="s">
        <v>165</v>
      </c>
      <c r="K27" s="52" t="s">
        <v>343</v>
      </c>
      <c r="L27" s="61">
        <v>3763.37</v>
      </c>
      <c r="M27" s="61">
        <v>2949.53</v>
      </c>
      <c r="N27" s="61">
        <v>10455</v>
      </c>
      <c r="O27" s="61">
        <v>767.58</v>
      </c>
      <c r="P27" s="18">
        <v>12081</v>
      </c>
    </row>
    <row r="28" spans="1:16" ht="12.75" customHeight="1">
      <c r="A28" s="57">
        <v>1000</v>
      </c>
      <c r="B28" s="57">
        <v>730</v>
      </c>
      <c r="C28" s="57" t="s">
        <v>63</v>
      </c>
      <c r="D28" s="57" t="s">
        <v>67</v>
      </c>
      <c r="E28" s="58" t="s">
        <v>341</v>
      </c>
      <c r="F28" s="58" t="s">
        <v>342</v>
      </c>
      <c r="G28" s="58" t="s">
        <v>70</v>
      </c>
      <c r="H28" s="59" t="s">
        <v>71</v>
      </c>
      <c r="I28" s="57" t="s">
        <v>72</v>
      </c>
      <c r="J28" s="60" t="s">
        <v>146</v>
      </c>
      <c r="K28" s="52" t="s">
        <v>344</v>
      </c>
      <c r="L28" s="61">
        <v>0</v>
      </c>
      <c r="M28" s="61">
        <v>0</v>
      </c>
      <c r="N28" s="61">
        <v>0</v>
      </c>
      <c r="O28" s="61">
        <v>0</v>
      </c>
      <c r="P28" s="18">
        <v>16360</v>
      </c>
    </row>
    <row r="29" spans="1:16" ht="12.75" customHeight="1">
      <c r="A29" s="57">
        <v>1000</v>
      </c>
      <c r="B29" s="57">
        <v>730</v>
      </c>
      <c r="C29" s="57" t="s">
        <v>63</v>
      </c>
      <c r="D29" s="57" t="s">
        <v>67</v>
      </c>
      <c r="E29" s="58" t="s">
        <v>341</v>
      </c>
      <c r="F29" s="58" t="s">
        <v>342</v>
      </c>
      <c r="G29" s="58" t="s">
        <v>77</v>
      </c>
      <c r="H29" s="59" t="s">
        <v>71</v>
      </c>
      <c r="I29" s="57" t="s">
        <v>72</v>
      </c>
      <c r="J29" s="60" t="s">
        <v>86</v>
      </c>
      <c r="K29" s="52" t="s">
        <v>345</v>
      </c>
      <c r="L29" s="61">
        <v>4264</v>
      </c>
      <c r="M29" s="61">
        <v>3544</v>
      </c>
      <c r="N29" s="61">
        <v>3510</v>
      </c>
      <c r="O29" s="61">
        <v>76.4</v>
      </c>
      <c r="P29" s="18">
        <v>3468</v>
      </c>
    </row>
    <row r="30" spans="1:16" ht="12.75" customHeight="1">
      <c r="A30" s="57">
        <v>1000</v>
      </c>
      <c r="B30" s="57">
        <v>730</v>
      </c>
      <c r="C30" s="57" t="s">
        <v>63</v>
      </c>
      <c r="D30" s="57" t="s">
        <v>67</v>
      </c>
      <c r="E30" s="58" t="s">
        <v>341</v>
      </c>
      <c r="F30" s="58" t="s">
        <v>342</v>
      </c>
      <c r="G30" s="58" t="s">
        <v>77</v>
      </c>
      <c r="H30" s="59" t="s">
        <v>71</v>
      </c>
      <c r="I30" s="57" t="s">
        <v>72</v>
      </c>
      <c r="J30" s="60" t="s">
        <v>165</v>
      </c>
      <c r="K30" s="52" t="s">
        <v>345</v>
      </c>
      <c r="L30" s="61">
        <v>313</v>
      </c>
      <c r="M30" s="61">
        <v>299.5</v>
      </c>
      <c r="N30" s="61">
        <v>285</v>
      </c>
      <c r="O30" s="61">
        <v>695.97</v>
      </c>
      <c r="P30" s="18">
        <v>342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1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LITHONIA HIGH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97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557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4658388.510000003</v>
      </c>
      <c r="M8" s="72">
        <f>SUM(M11:M65536)</f>
        <v>1534140.7886759983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61452.44</v>
      </c>
      <c r="M11" s="36">
        <v>20514.359632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41.747600000000006</v>
      </c>
      <c r="Z11" s="23">
        <v>1</v>
      </c>
      <c r="AA11" s="99">
        <v>1</v>
      </c>
      <c r="AB11" s="78">
        <v>1628</v>
      </c>
      <c r="AC11" s="78">
        <v>7546.359632000001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67216.98</v>
      </c>
      <c r="M12" s="36">
        <v>21375.245144</v>
      </c>
      <c r="P12" s="23" t="s">
        <v>82</v>
      </c>
      <c r="Q12" s="23" t="s">
        <v>83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84</v>
      </c>
      <c r="W12" s="78">
        <v>45.6637</v>
      </c>
      <c r="Z12" s="23">
        <v>1</v>
      </c>
      <c r="AA12" s="99">
        <v>1</v>
      </c>
      <c r="AB12" s="78">
        <v>1781</v>
      </c>
      <c r="AC12" s="78">
        <v>8254.245144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85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86</v>
      </c>
      <c r="K13" s="35">
        <v>1</v>
      </c>
      <c r="L13" s="36">
        <v>34863.85</v>
      </c>
      <c r="M13" s="36">
        <v>16545.28078</v>
      </c>
      <c r="P13" s="23" t="s">
        <v>87</v>
      </c>
      <c r="Q13" s="23" t="s">
        <v>88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89</v>
      </c>
      <c r="W13" s="78">
        <v>23.6847</v>
      </c>
      <c r="Z13" s="23">
        <v>1</v>
      </c>
      <c r="AA13" s="99">
        <v>1</v>
      </c>
      <c r="AB13" s="78">
        <v>924</v>
      </c>
      <c r="AC13" s="78">
        <v>4281.28078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90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86</v>
      </c>
      <c r="K14" s="35">
        <v>1</v>
      </c>
      <c r="L14" s="36">
        <v>34863.85</v>
      </c>
      <c r="M14" s="36">
        <v>5205.28078</v>
      </c>
      <c r="P14" s="23" t="s">
        <v>91</v>
      </c>
      <c r="Q14" s="23" t="s">
        <v>92</v>
      </c>
      <c r="R14" s="23" t="s">
        <v>76</v>
      </c>
      <c r="S14" s="23" t="s">
        <v>77</v>
      </c>
      <c r="T14" s="23" t="s">
        <v>93</v>
      </c>
      <c r="U14" s="23" t="s">
        <v>79</v>
      </c>
      <c r="V14" s="23" t="s">
        <v>89</v>
      </c>
      <c r="W14" s="78">
        <v>23.6847</v>
      </c>
      <c r="Z14" s="23">
        <v>1</v>
      </c>
      <c r="AA14" s="99">
        <v>1</v>
      </c>
      <c r="AB14" s="78">
        <v>924</v>
      </c>
      <c r="AC14" s="78">
        <v>4281.28078</v>
      </c>
      <c r="AD14" s="78">
        <v>0</v>
      </c>
      <c r="AE14" s="78">
        <v>0</v>
      </c>
    </row>
    <row r="15" spans="1:31" ht="12.75">
      <c r="A15" s="23">
        <v>110</v>
      </c>
      <c r="B15" s="23">
        <v>1000</v>
      </c>
      <c r="C15" s="30" t="s">
        <v>94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86</v>
      </c>
      <c r="K15" s="35">
        <v>1</v>
      </c>
      <c r="L15" s="36">
        <v>34863.85</v>
      </c>
      <c r="M15" s="36">
        <v>16545.28078</v>
      </c>
      <c r="P15" s="23" t="s">
        <v>95</v>
      </c>
      <c r="Q15" s="23" t="s">
        <v>96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89</v>
      </c>
      <c r="W15" s="78">
        <v>23.6847</v>
      </c>
      <c r="Z15" s="23">
        <v>1</v>
      </c>
      <c r="AA15" s="99">
        <v>1</v>
      </c>
      <c r="AB15" s="78">
        <v>924</v>
      </c>
      <c r="AC15" s="78">
        <v>4281.28078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85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86</v>
      </c>
      <c r="K16" s="35">
        <v>1</v>
      </c>
      <c r="L16" s="36">
        <v>34863.85</v>
      </c>
      <c r="M16" s="36">
        <v>16545.28078</v>
      </c>
      <c r="P16" s="23" t="s">
        <v>87</v>
      </c>
      <c r="Q16" s="23" t="s">
        <v>88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89</v>
      </c>
      <c r="W16" s="78">
        <v>23.6847</v>
      </c>
      <c r="Z16" s="23">
        <v>1</v>
      </c>
      <c r="AA16" s="99">
        <v>1</v>
      </c>
      <c r="AB16" s="78">
        <v>924</v>
      </c>
      <c r="AC16" s="78">
        <v>4281.28078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97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86</v>
      </c>
      <c r="K17" s="35">
        <v>1</v>
      </c>
      <c r="L17" s="36">
        <v>40522.74</v>
      </c>
      <c r="M17" s="36">
        <v>17390.192472</v>
      </c>
      <c r="P17" s="23" t="s">
        <v>98</v>
      </c>
      <c r="Q17" s="23" t="s">
        <v>99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100</v>
      </c>
      <c r="W17" s="78">
        <v>27.529</v>
      </c>
      <c r="Z17" s="23">
        <v>1</v>
      </c>
      <c r="AA17" s="99">
        <v>1</v>
      </c>
      <c r="AB17" s="78">
        <v>1074</v>
      </c>
      <c r="AC17" s="78">
        <v>4976.192472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101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86</v>
      </c>
      <c r="K18" s="35">
        <v>1</v>
      </c>
      <c r="L18" s="36">
        <v>44253.78</v>
      </c>
      <c r="M18" s="36">
        <v>17947.364184</v>
      </c>
      <c r="P18" s="23" t="s">
        <v>102</v>
      </c>
      <c r="Q18" s="23" t="s">
        <v>103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104</v>
      </c>
      <c r="W18" s="78">
        <v>30.063699999999997</v>
      </c>
      <c r="Z18" s="23">
        <v>1</v>
      </c>
      <c r="AA18" s="99">
        <v>1</v>
      </c>
      <c r="AB18" s="78">
        <v>1173</v>
      </c>
      <c r="AC18" s="78">
        <v>5434.364184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105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86</v>
      </c>
      <c r="K19" s="35">
        <v>1</v>
      </c>
      <c r="L19" s="36">
        <v>44253.78</v>
      </c>
      <c r="M19" s="36">
        <v>17947.364184</v>
      </c>
      <c r="P19" s="23" t="s">
        <v>106</v>
      </c>
      <c r="Q19" s="23" t="s">
        <v>107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104</v>
      </c>
      <c r="W19" s="78">
        <v>30.063699999999997</v>
      </c>
      <c r="Z19" s="23">
        <v>1</v>
      </c>
      <c r="AA19" s="99">
        <v>1</v>
      </c>
      <c r="AB19" s="78">
        <v>1173</v>
      </c>
      <c r="AC19" s="78">
        <v>5434.364184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85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86</v>
      </c>
      <c r="K20" s="35">
        <v>1</v>
      </c>
      <c r="L20" s="36">
        <v>46984.1</v>
      </c>
      <c r="M20" s="36">
        <v>7014.6474800000005</v>
      </c>
      <c r="P20" s="23" t="s">
        <v>87</v>
      </c>
      <c r="Q20" s="23" t="s">
        <v>88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108</v>
      </c>
      <c r="W20" s="78">
        <v>31.918500000000005</v>
      </c>
      <c r="Z20" s="23">
        <v>1</v>
      </c>
      <c r="AA20" s="99">
        <v>1</v>
      </c>
      <c r="AB20" s="78">
        <v>1245</v>
      </c>
      <c r="AC20" s="78">
        <v>5769.6474800000005</v>
      </c>
      <c r="AD20" s="78">
        <v>0</v>
      </c>
      <c r="AE20" s="78">
        <v>0</v>
      </c>
    </row>
    <row r="21" spans="1:31" ht="12.75">
      <c r="A21" s="23">
        <v>110</v>
      </c>
      <c r="B21" s="23">
        <v>1000</v>
      </c>
      <c r="C21" s="30" t="s">
        <v>109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86</v>
      </c>
      <c r="K21" s="35">
        <v>1</v>
      </c>
      <c r="L21" s="36">
        <v>55619.05</v>
      </c>
      <c r="M21" s="36">
        <v>8304.01934</v>
      </c>
      <c r="P21" s="23" t="s">
        <v>110</v>
      </c>
      <c r="Q21" s="23" t="s">
        <v>111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112</v>
      </c>
      <c r="W21" s="78">
        <v>37.7847</v>
      </c>
      <c r="Z21" s="23">
        <v>1</v>
      </c>
      <c r="AA21" s="99">
        <v>1</v>
      </c>
      <c r="AB21" s="78">
        <v>1474</v>
      </c>
      <c r="AC21" s="78">
        <v>6830.019340000001</v>
      </c>
      <c r="AD21" s="78">
        <v>0</v>
      </c>
      <c r="AE21" s="78">
        <v>0</v>
      </c>
    </row>
    <row r="22" spans="1:31" ht="12.75">
      <c r="A22" s="23">
        <v>110</v>
      </c>
      <c r="B22" s="23">
        <v>1000</v>
      </c>
      <c r="C22" s="30" t="s">
        <v>109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86</v>
      </c>
      <c r="K22" s="35">
        <v>1</v>
      </c>
      <c r="L22" s="36">
        <v>42951.54</v>
      </c>
      <c r="M22" s="36">
        <v>17752.449112000002</v>
      </c>
      <c r="P22" s="23" t="s">
        <v>110</v>
      </c>
      <c r="Q22" s="23" t="s">
        <v>111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113</v>
      </c>
      <c r="W22" s="78">
        <v>29.178999999999995</v>
      </c>
      <c r="Z22" s="23">
        <v>1</v>
      </c>
      <c r="AA22" s="99">
        <v>1</v>
      </c>
      <c r="AB22" s="78">
        <v>1138</v>
      </c>
      <c r="AC22" s="78">
        <v>5274.449112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114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86</v>
      </c>
      <c r="K23" s="35">
        <v>1</v>
      </c>
      <c r="L23" s="36">
        <v>42951.54</v>
      </c>
      <c r="M23" s="36">
        <v>19900.449112000002</v>
      </c>
      <c r="P23" s="23" t="s">
        <v>115</v>
      </c>
      <c r="Q23" s="23" t="s">
        <v>116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113</v>
      </c>
      <c r="W23" s="78">
        <v>29.178999999999995</v>
      </c>
      <c r="Z23" s="23">
        <v>1</v>
      </c>
      <c r="AA23" s="99">
        <v>1</v>
      </c>
      <c r="AB23" s="78">
        <v>3286</v>
      </c>
      <c r="AC23" s="78">
        <v>5274.449112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109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86</v>
      </c>
      <c r="K24" s="35">
        <v>1</v>
      </c>
      <c r="L24" s="36">
        <v>42951.54</v>
      </c>
      <c r="M24" s="36">
        <v>17752.449112000002</v>
      </c>
      <c r="P24" s="23" t="s">
        <v>110</v>
      </c>
      <c r="Q24" s="23" t="s">
        <v>111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113</v>
      </c>
      <c r="W24" s="78">
        <v>29.178999999999995</v>
      </c>
      <c r="Z24" s="23">
        <v>1</v>
      </c>
      <c r="AA24" s="99">
        <v>1</v>
      </c>
      <c r="AB24" s="78">
        <v>1138</v>
      </c>
      <c r="AC24" s="78">
        <v>5274.449112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85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86</v>
      </c>
      <c r="K25" s="35">
        <v>1</v>
      </c>
      <c r="L25" s="36">
        <v>42951.54</v>
      </c>
      <c r="M25" s="36">
        <v>17752.449112000002</v>
      </c>
      <c r="P25" s="23" t="s">
        <v>87</v>
      </c>
      <c r="Q25" s="23" t="s">
        <v>88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113</v>
      </c>
      <c r="W25" s="78">
        <v>29.178999999999995</v>
      </c>
      <c r="Z25" s="23">
        <v>1</v>
      </c>
      <c r="AA25" s="99">
        <v>1</v>
      </c>
      <c r="AB25" s="78">
        <v>1138</v>
      </c>
      <c r="AC25" s="78">
        <v>5274.449112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117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86</v>
      </c>
      <c r="K26" s="35">
        <v>1</v>
      </c>
      <c r="L26" s="36">
        <v>42951.54</v>
      </c>
      <c r="M26" s="36">
        <v>17752.449112000002</v>
      </c>
      <c r="P26" s="23" t="s">
        <v>118</v>
      </c>
      <c r="Q26" s="23" t="s">
        <v>119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113</v>
      </c>
      <c r="W26" s="78">
        <v>29.178999999999995</v>
      </c>
      <c r="Z26" s="23">
        <v>1</v>
      </c>
      <c r="AA26" s="99">
        <v>1</v>
      </c>
      <c r="AB26" s="78">
        <v>1138</v>
      </c>
      <c r="AC26" s="78">
        <v>5274.449112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120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86</v>
      </c>
      <c r="K27" s="35">
        <v>1</v>
      </c>
      <c r="L27" s="36">
        <v>42951.54</v>
      </c>
      <c r="M27" s="36">
        <v>17752.449112000002</v>
      </c>
      <c r="P27" s="23" t="s">
        <v>121</v>
      </c>
      <c r="Q27" s="23" t="s">
        <v>122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113</v>
      </c>
      <c r="W27" s="78">
        <v>29.178999999999995</v>
      </c>
      <c r="Z27" s="23">
        <v>1</v>
      </c>
      <c r="AA27" s="99">
        <v>1</v>
      </c>
      <c r="AB27" s="78">
        <v>1138</v>
      </c>
      <c r="AC27" s="78">
        <v>5274.449112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85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86</v>
      </c>
      <c r="K28" s="35">
        <v>1</v>
      </c>
      <c r="L28" s="36">
        <v>42951.54</v>
      </c>
      <c r="M28" s="36">
        <v>6412.449112</v>
      </c>
      <c r="P28" s="23" t="s">
        <v>87</v>
      </c>
      <c r="Q28" s="23" t="s">
        <v>88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113</v>
      </c>
      <c r="W28" s="78">
        <v>29.178999999999995</v>
      </c>
      <c r="Z28" s="23">
        <v>1</v>
      </c>
      <c r="AA28" s="99">
        <v>1</v>
      </c>
      <c r="AB28" s="78">
        <v>1138</v>
      </c>
      <c r="AC28" s="78">
        <v>5274.449112</v>
      </c>
      <c r="AD28" s="78">
        <v>0</v>
      </c>
      <c r="AE28" s="78">
        <v>0</v>
      </c>
    </row>
    <row r="29" spans="1:31" ht="12.75">
      <c r="A29" s="23">
        <v>110</v>
      </c>
      <c r="B29" s="23">
        <v>1000</v>
      </c>
      <c r="C29" s="30" t="s">
        <v>90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86</v>
      </c>
      <c r="K29" s="35">
        <v>1</v>
      </c>
      <c r="L29" s="36">
        <v>42951.54</v>
      </c>
      <c r="M29" s="36">
        <v>19900.449112000002</v>
      </c>
      <c r="P29" s="23" t="s">
        <v>91</v>
      </c>
      <c r="Q29" s="23" t="s">
        <v>92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113</v>
      </c>
      <c r="W29" s="78">
        <v>29.178999999999995</v>
      </c>
      <c r="Z29" s="23">
        <v>1</v>
      </c>
      <c r="AA29" s="99">
        <v>1</v>
      </c>
      <c r="AB29" s="78">
        <v>3286</v>
      </c>
      <c r="AC29" s="78">
        <v>5274.449112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85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86</v>
      </c>
      <c r="K30" s="35">
        <v>1</v>
      </c>
      <c r="L30" s="36">
        <v>42951.54</v>
      </c>
      <c r="M30" s="36">
        <v>17752.449112000002</v>
      </c>
      <c r="P30" s="23" t="s">
        <v>87</v>
      </c>
      <c r="Q30" s="23" t="s">
        <v>88</v>
      </c>
      <c r="R30" s="23" t="s">
        <v>76</v>
      </c>
      <c r="S30" s="23" t="s">
        <v>77</v>
      </c>
      <c r="T30" s="23" t="s">
        <v>123</v>
      </c>
      <c r="U30" s="23" t="s">
        <v>79</v>
      </c>
      <c r="V30" s="23" t="s">
        <v>113</v>
      </c>
      <c r="W30" s="78">
        <v>29.178999999999995</v>
      </c>
      <c r="Z30" s="23">
        <v>1</v>
      </c>
      <c r="AA30" s="99">
        <v>1</v>
      </c>
      <c r="AB30" s="78">
        <v>1138</v>
      </c>
      <c r="AC30" s="78">
        <v>5274.449112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85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86</v>
      </c>
      <c r="K31" s="35">
        <v>1</v>
      </c>
      <c r="L31" s="36">
        <v>42951.54</v>
      </c>
      <c r="M31" s="36">
        <v>17752.449112000002</v>
      </c>
      <c r="P31" s="23" t="s">
        <v>87</v>
      </c>
      <c r="Q31" s="23" t="s">
        <v>88</v>
      </c>
      <c r="R31" s="23" t="s">
        <v>76</v>
      </c>
      <c r="S31" s="23" t="s">
        <v>124</v>
      </c>
      <c r="T31" s="23" t="s">
        <v>93</v>
      </c>
      <c r="U31" s="23" t="s">
        <v>79</v>
      </c>
      <c r="V31" s="23" t="s">
        <v>113</v>
      </c>
      <c r="W31" s="78">
        <v>29.178999999999995</v>
      </c>
      <c r="Z31" s="23">
        <v>1</v>
      </c>
      <c r="AA31" s="99">
        <v>1</v>
      </c>
      <c r="AB31" s="78">
        <v>1138</v>
      </c>
      <c r="AC31" s="78">
        <v>5274.449112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94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86</v>
      </c>
      <c r="K32" s="35">
        <v>1</v>
      </c>
      <c r="L32" s="36">
        <v>43242.37</v>
      </c>
      <c r="M32" s="36">
        <v>17796.163036</v>
      </c>
      <c r="P32" s="23" t="s">
        <v>95</v>
      </c>
      <c r="Q32" s="23" t="s">
        <v>96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125</v>
      </c>
      <c r="W32" s="78">
        <v>29.3766</v>
      </c>
      <c r="Z32" s="23">
        <v>1</v>
      </c>
      <c r="AA32" s="99">
        <v>1</v>
      </c>
      <c r="AB32" s="78">
        <v>1146</v>
      </c>
      <c r="AC32" s="78">
        <v>5310.163036000001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109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86</v>
      </c>
      <c r="K33" s="35">
        <v>1</v>
      </c>
      <c r="L33" s="36">
        <v>44253.78</v>
      </c>
      <c r="M33" s="36">
        <v>17947.364184</v>
      </c>
      <c r="P33" s="23" t="s">
        <v>110</v>
      </c>
      <c r="Q33" s="23" t="s">
        <v>111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126</v>
      </c>
      <c r="W33" s="78">
        <v>30.063699999999997</v>
      </c>
      <c r="Z33" s="23">
        <v>1</v>
      </c>
      <c r="AA33" s="99">
        <v>1</v>
      </c>
      <c r="AB33" s="78">
        <v>1173</v>
      </c>
      <c r="AC33" s="78">
        <v>5434.364184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85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86</v>
      </c>
      <c r="K34" s="35">
        <v>1</v>
      </c>
      <c r="L34" s="36">
        <v>45590.45</v>
      </c>
      <c r="M34" s="36">
        <v>18146.50726</v>
      </c>
      <c r="P34" s="23" t="s">
        <v>87</v>
      </c>
      <c r="Q34" s="23" t="s">
        <v>88</v>
      </c>
      <c r="R34" s="23" t="s">
        <v>76</v>
      </c>
      <c r="S34" s="23" t="s">
        <v>124</v>
      </c>
      <c r="T34" s="23" t="s">
        <v>78</v>
      </c>
      <c r="U34" s="23" t="s">
        <v>79</v>
      </c>
      <c r="V34" s="23" t="s">
        <v>127</v>
      </c>
      <c r="W34" s="78">
        <v>30.9718</v>
      </c>
      <c r="Z34" s="23">
        <v>1</v>
      </c>
      <c r="AA34" s="99">
        <v>1</v>
      </c>
      <c r="AB34" s="78">
        <v>1208</v>
      </c>
      <c r="AC34" s="78">
        <v>5598.50726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109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86</v>
      </c>
      <c r="K35" s="35">
        <v>1</v>
      </c>
      <c r="L35" s="36">
        <v>48413.37</v>
      </c>
      <c r="M35" s="36">
        <v>18568.161836</v>
      </c>
      <c r="P35" s="23" t="s">
        <v>110</v>
      </c>
      <c r="Q35" s="23" t="s">
        <v>111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128</v>
      </c>
      <c r="W35" s="78">
        <v>32.8895</v>
      </c>
      <c r="Z35" s="23">
        <v>1</v>
      </c>
      <c r="AA35" s="99">
        <v>1</v>
      </c>
      <c r="AB35" s="78">
        <v>1283</v>
      </c>
      <c r="AC35" s="78">
        <v>5945.161836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114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86</v>
      </c>
      <c r="K36" s="35">
        <v>1</v>
      </c>
      <c r="L36" s="36">
        <v>49854.5</v>
      </c>
      <c r="M36" s="36">
        <v>18783.1326</v>
      </c>
      <c r="P36" s="23" t="s">
        <v>115</v>
      </c>
      <c r="Q36" s="23" t="s">
        <v>116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129</v>
      </c>
      <c r="W36" s="78">
        <v>33.8685</v>
      </c>
      <c r="Z36" s="23">
        <v>1</v>
      </c>
      <c r="AA36" s="99">
        <v>1</v>
      </c>
      <c r="AB36" s="78">
        <v>1321</v>
      </c>
      <c r="AC36" s="78">
        <v>6122.1326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94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86</v>
      </c>
      <c r="K37" s="35">
        <v>1</v>
      </c>
      <c r="L37" s="36">
        <v>52935.02</v>
      </c>
      <c r="M37" s="36">
        <v>19243.420456</v>
      </c>
      <c r="P37" s="23" t="s">
        <v>95</v>
      </c>
      <c r="Q37" s="23" t="s">
        <v>96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130</v>
      </c>
      <c r="W37" s="78">
        <v>35.9613</v>
      </c>
      <c r="Z37" s="23">
        <v>1</v>
      </c>
      <c r="AA37" s="99">
        <v>1</v>
      </c>
      <c r="AB37" s="78">
        <v>1403</v>
      </c>
      <c r="AC37" s="78">
        <v>6500.420456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90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86</v>
      </c>
      <c r="K38" s="35">
        <v>1</v>
      </c>
      <c r="L38" s="36">
        <v>52935.02</v>
      </c>
      <c r="M38" s="36">
        <v>19243.420456</v>
      </c>
      <c r="P38" s="23" t="s">
        <v>91</v>
      </c>
      <c r="Q38" s="23" t="s">
        <v>92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130</v>
      </c>
      <c r="W38" s="78">
        <v>35.9613</v>
      </c>
      <c r="Z38" s="23">
        <v>1</v>
      </c>
      <c r="AA38" s="99">
        <v>1</v>
      </c>
      <c r="AB38" s="78">
        <v>1403</v>
      </c>
      <c r="AC38" s="78">
        <v>6500.420456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85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86</v>
      </c>
      <c r="K39" s="35">
        <v>1</v>
      </c>
      <c r="L39" s="36">
        <v>54537.6</v>
      </c>
      <c r="M39" s="36">
        <v>22209.21728</v>
      </c>
      <c r="P39" s="23" t="s">
        <v>87</v>
      </c>
      <c r="Q39" s="23" t="s">
        <v>88</v>
      </c>
      <c r="R39" s="23" t="s">
        <v>76</v>
      </c>
      <c r="S39" s="23" t="s">
        <v>124</v>
      </c>
      <c r="T39" s="23" t="s">
        <v>78</v>
      </c>
      <c r="U39" s="23" t="s">
        <v>79</v>
      </c>
      <c r="V39" s="23" t="s">
        <v>131</v>
      </c>
      <c r="W39" s="78">
        <v>37.05</v>
      </c>
      <c r="Z39" s="23">
        <v>1</v>
      </c>
      <c r="AA39" s="99">
        <v>1</v>
      </c>
      <c r="AB39" s="78">
        <v>4172</v>
      </c>
      <c r="AC39" s="78">
        <v>6697.21728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94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86</v>
      </c>
      <c r="K40" s="35">
        <v>1</v>
      </c>
      <c r="L40" s="36">
        <v>56188.85</v>
      </c>
      <c r="M40" s="36">
        <v>8388.99078</v>
      </c>
      <c r="P40" s="23" t="s">
        <v>95</v>
      </c>
      <c r="Q40" s="23" t="s">
        <v>96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132</v>
      </c>
      <c r="W40" s="78">
        <v>38.1718</v>
      </c>
      <c r="Z40" s="23">
        <v>1</v>
      </c>
      <c r="AA40" s="99">
        <v>1</v>
      </c>
      <c r="AB40" s="78">
        <v>1489</v>
      </c>
      <c r="AC40" s="78">
        <v>6899.99078</v>
      </c>
      <c r="AD40" s="78">
        <v>0</v>
      </c>
      <c r="AE40" s="78">
        <v>0</v>
      </c>
    </row>
    <row r="41" spans="1:31" ht="12.75">
      <c r="A41" s="23">
        <v>110</v>
      </c>
      <c r="B41" s="23">
        <v>1000</v>
      </c>
      <c r="C41" s="30" t="s">
        <v>94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86</v>
      </c>
      <c r="K41" s="35">
        <v>1</v>
      </c>
      <c r="L41" s="36">
        <v>59651.61</v>
      </c>
      <c r="M41" s="36">
        <v>20246.217708</v>
      </c>
      <c r="P41" s="23" t="s">
        <v>95</v>
      </c>
      <c r="Q41" s="23" t="s">
        <v>96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133</v>
      </c>
      <c r="W41" s="78">
        <v>40.5242</v>
      </c>
      <c r="Z41" s="23">
        <v>1</v>
      </c>
      <c r="AA41" s="99">
        <v>1</v>
      </c>
      <c r="AB41" s="78">
        <v>1581</v>
      </c>
      <c r="AC41" s="78">
        <v>7325.217708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120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86</v>
      </c>
      <c r="K42" s="35">
        <v>1</v>
      </c>
      <c r="L42" s="36">
        <v>61452.44</v>
      </c>
      <c r="M42" s="36">
        <v>9174.359632</v>
      </c>
      <c r="P42" s="23" t="s">
        <v>121</v>
      </c>
      <c r="Q42" s="23" t="s">
        <v>122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80</v>
      </c>
      <c r="W42" s="78">
        <v>41.747600000000006</v>
      </c>
      <c r="Z42" s="23">
        <v>1</v>
      </c>
      <c r="AA42" s="99">
        <v>1</v>
      </c>
      <c r="AB42" s="78">
        <v>1628</v>
      </c>
      <c r="AC42" s="78">
        <v>7546.359632000001</v>
      </c>
      <c r="AD42" s="78">
        <v>0</v>
      </c>
      <c r="AE42" s="78">
        <v>0</v>
      </c>
    </row>
    <row r="43" spans="1:31" ht="12.75">
      <c r="A43" s="23">
        <v>110</v>
      </c>
      <c r="B43" s="23">
        <v>1000</v>
      </c>
      <c r="C43" s="30" t="s">
        <v>109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86</v>
      </c>
      <c r="K43" s="35">
        <v>1</v>
      </c>
      <c r="L43" s="36">
        <v>64589.94</v>
      </c>
      <c r="M43" s="36">
        <v>20983.644632</v>
      </c>
      <c r="P43" s="23" t="s">
        <v>110</v>
      </c>
      <c r="Q43" s="23" t="s">
        <v>111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134</v>
      </c>
      <c r="W43" s="78">
        <v>43.879</v>
      </c>
      <c r="Z43" s="23">
        <v>1</v>
      </c>
      <c r="AA43" s="99">
        <v>1</v>
      </c>
      <c r="AB43" s="78">
        <v>1712</v>
      </c>
      <c r="AC43" s="78">
        <v>7931.6446320000005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109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86</v>
      </c>
      <c r="K44" s="35">
        <v>1</v>
      </c>
      <c r="L44" s="36">
        <v>67112.52</v>
      </c>
      <c r="M44" s="36">
        <v>20621.417456000003</v>
      </c>
      <c r="P44" s="23" t="s">
        <v>110</v>
      </c>
      <c r="Q44" s="23" t="s">
        <v>111</v>
      </c>
      <c r="R44" s="23" t="s">
        <v>76</v>
      </c>
      <c r="S44" s="23" t="s">
        <v>124</v>
      </c>
      <c r="T44" s="23" t="s">
        <v>78</v>
      </c>
      <c r="U44" s="23" t="s">
        <v>79</v>
      </c>
      <c r="V44" s="23" t="s">
        <v>135</v>
      </c>
      <c r="W44" s="78">
        <v>45.59270000000001</v>
      </c>
      <c r="Z44" s="23">
        <v>1</v>
      </c>
      <c r="AA44" s="99">
        <v>1</v>
      </c>
      <c r="AB44" s="78">
        <v>1040</v>
      </c>
      <c r="AC44" s="78">
        <v>8241.417456000001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97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86</v>
      </c>
      <c r="K45" s="35">
        <v>1</v>
      </c>
      <c r="L45" s="36">
        <v>67112.52</v>
      </c>
      <c r="M45" s="36">
        <v>20621.417456000003</v>
      </c>
      <c r="P45" s="23" t="s">
        <v>98</v>
      </c>
      <c r="Q45" s="23" t="s">
        <v>99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135</v>
      </c>
      <c r="W45" s="78">
        <v>45.59270000000001</v>
      </c>
      <c r="Z45" s="23">
        <v>1</v>
      </c>
      <c r="AA45" s="99">
        <v>1</v>
      </c>
      <c r="AB45" s="78">
        <v>1040</v>
      </c>
      <c r="AC45" s="78">
        <v>8241.417456000001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114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86</v>
      </c>
      <c r="K46" s="35">
        <v>1</v>
      </c>
      <c r="L46" s="36">
        <v>67112.52</v>
      </c>
      <c r="M46" s="36">
        <v>20621.417456000003</v>
      </c>
      <c r="P46" s="23" t="s">
        <v>115</v>
      </c>
      <c r="Q46" s="23" t="s">
        <v>116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135</v>
      </c>
      <c r="W46" s="78">
        <v>45.59270000000001</v>
      </c>
      <c r="Z46" s="23">
        <v>1</v>
      </c>
      <c r="AA46" s="99">
        <v>1</v>
      </c>
      <c r="AB46" s="78">
        <v>1040</v>
      </c>
      <c r="AC46" s="78">
        <v>8241.417456000001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120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86</v>
      </c>
      <c r="K47" s="35">
        <v>1</v>
      </c>
      <c r="L47" s="36">
        <v>70633.45</v>
      </c>
      <c r="M47" s="36">
        <v>21885.78766</v>
      </c>
      <c r="P47" s="23" t="s">
        <v>121</v>
      </c>
      <c r="Q47" s="23" t="s">
        <v>122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136</v>
      </c>
      <c r="W47" s="78">
        <v>47.9847</v>
      </c>
      <c r="Z47" s="23">
        <v>1</v>
      </c>
      <c r="AA47" s="99">
        <v>1</v>
      </c>
      <c r="AB47" s="78">
        <v>1872</v>
      </c>
      <c r="AC47" s="78">
        <v>8673.78766</v>
      </c>
      <c r="AD47" s="78">
        <v>11340</v>
      </c>
      <c r="AE47" s="78">
        <v>0</v>
      </c>
    </row>
    <row r="48" spans="1:31" ht="12.75">
      <c r="A48" s="23">
        <v>110</v>
      </c>
      <c r="B48" s="23">
        <v>1000</v>
      </c>
      <c r="C48" s="30" t="s">
        <v>94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86</v>
      </c>
      <c r="K48" s="35">
        <v>1</v>
      </c>
      <c r="L48" s="36">
        <v>63323.3</v>
      </c>
      <c r="M48" s="36">
        <v>20794.10124</v>
      </c>
      <c r="P48" s="23" t="s">
        <v>95</v>
      </c>
      <c r="Q48" s="23" t="s">
        <v>96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137</v>
      </c>
      <c r="W48" s="78">
        <v>43.0185</v>
      </c>
      <c r="Z48" s="23">
        <v>1</v>
      </c>
      <c r="AA48" s="99">
        <v>1</v>
      </c>
      <c r="AB48" s="78">
        <v>1678</v>
      </c>
      <c r="AC48" s="78">
        <v>7776.101240000001</v>
      </c>
      <c r="AD48" s="78">
        <v>11340</v>
      </c>
      <c r="AE48" s="78">
        <v>0</v>
      </c>
    </row>
    <row r="49" spans="1:31" ht="12.75">
      <c r="A49" s="23">
        <v>110</v>
      </c>
      <c r="B49" s="23">
        <v>1000</v>
      </c>
      <c r="C49" s="30" t="s">
        <v>120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86</v>
      </c>
      <c r="K49" s="35">
        <v>1</v>
      </c>
      <c r="L49" s="36">
        <v>65229.78</v>
      </c>
      <c r="M49" s="36">
        <v>21079.216984</v>
      </c>
      <c r="P49" s="23" t="s">
        <v>121</v>
      </c>
      <c r="Q49" s="23" t="s">
        <v>122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138</v>
      </c>
      <c r="W49" s="78">
        <v>44.3137</v>
      </c>
      <c r="Z49" s="23">
        <v>1</v>
      </c>
      <c r="AA49" s="99">
        <v>1</v>
      </c>
      <c r="AB49" s="78">
        <v>1729</v>
      </c>
      <c r="AC49" s="78">
        <v>8010.216984000001</v>
      </c>
      <c r="AD49" s="78">
        <v>11340</v>
      </c>
      <c r="AE49" s="78">
        <v>0</v>
      </c>
    </row>
    <row r="50" spans="1:31" ht="12.75">
      <c r="A50" s="23">
        <v>110</v>
      </c>
      <c r="B50" s="23">
        <v>1000</v>
      </c>
      <c r="C50" s="30" t="s">
        <v>139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71</v>
      </c>
      <c r="I50" s="31" t="s">
        <v>72</v>
      </c>
      <c r="J50" s="34" t="s">
        <v>86</v>
      </c>
      <c r="K50" s="35">
        <v>0</v>
      </c>
      <c r="L50" s="36">
        <v>1911.76</v>
      </c>
      <c r="M50" s="36">
        <v>285.764128</v>
      </c>
      <c r="Q50" s="23" t="s">
        <v>140</v>
      </c>
      <c r="R50" s="23" t="s">
        <v>141</v>
      </c>
      <c r="S50" s="23" t="s">
        <v>77</v>
      </c>
      <c r="T50" s="23" t="s">
        <v>142</v>
      </c>
      <c r="U50" s="23" t="s">
        <v>143</v>
      </c>
      <c r="V50" s="23" t="s">
        <v>144</v>
      </c>
      <c r="W50" s="78">
        <v>0</v>
      </c>
      <c r="Z50" s="23">
        <v>0</v>
      </c>
      <c r="AA50" s="99">
        <v>1</v>
      </c>
      <c r="AB50" s="78">
        <v>51</v>
      </c>
      <c r="AC50" s="78">
        <v>234.764128</v>
      </c>
      <c r="AD50" s="78">
        <v>0</v>
      </c>
      <c r="AE50" s="78">
        <v>0</v>
      </c>
    </row>
    <row r="51" spans="1:31" ht="12.75">
      <c r="A51" s="23">
        <v>110</v>
      </c>
      <c r="B51" s="23">
        <v>1000</v>
      </c>
      <c r="C51" s="30" t="s">
        <v>145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71</v>
      </c>
      <c r="I51" s="31" t="s">
        <v>72</v>
      </c>
      <c r="J51" s="34" t="s">
        <v>146</v>
      </c>
      <c r="K51" s="35">
        <v>1</v>
      </c>
      <c r="L51" s="36">
        <v>40813.57</v>
      </c>
      <c r="M51" s="36">
        <v>17433.906396</v>
      </c>
      <c r="P51" s="23" t="s">
        <v>147</v>
      </c>
      <c r="Q51" s="23" t="s">
        <v>148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149</v>
      </c>
      <c r="W51" s="78">
        <v>27.726600000000005</v>
      </c>
      <c r="Z51" s="23">
        <v>1</v>
      </c>
      <c r="AA51" s="99">
        <v>1</v>
      </c>
      <c r="AB51" s="78">
        <v>1082</v>
      </c>
      <c r="AC51" s="78">
        <v>5011.906396</v>
      </c>
      <c r="AD51" s="78">
        <v>11340</v>
      </c>
      <c r="AE51" s="78">
        <v>0</v>
      </c>
    </row>
    <row r="52" spans="1:31" ht="12.75">
      <c r="A52" s="23">
        <v>110</v>
      </c>
      <c r="B52" s="23">
        <v>1000</v>
      </c>
      <c r="C52" s="30" t="s">
        <v>145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71</v>
      </c>
      <c r="I52" s="31" t="s">
        <v>72</v>
      </c>
      <c r="J52" s="34" t="s">
        <v>146</v>
      </c>
      <c r="K52" s="35">
        <v>1</v>
      </c>
      <c r="L52" s="36">
        <v>49854.5</v>
      </c>
      <c r="M52" s="36">
        <v>18783.1326</v>
      </c>
      <c r="P52" s="23" t="s">
        <v>147</v>
      </c>
      <c r="Q52" s="23" t="s">
        <v>148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150</v>
      </c>
      <c r="W52" s="78">
        <v>33.8685</v>
      </c>
      <c r="Z52" s="23">
        <v>1</v>
      </c>
      <c r="AA52" s="99">
        <v>1</v>
      </c>
      <c r="AB52" s="78">
        <v>1321</v>
      </c>
      <c r="AC52" s="78">
        <v>6122.1326</v>
      </c>
      <c r="AD52" s="78">
        <v>11340</v>
      </c>
      <c r="AE52" s="78">
        <v>0</v>
      </c>
    </row>
    <row r="53" spans="1:31" ht="12.75">
      <c r="A53" s="23">
        <v>110</v>
      </c>
      <c r="B53" s="23">
        <v>1000</v>
      </c>
      <c r="C53" s="30" t="s">
        <v>151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146</v>
      </c>
      <c r="K53" s="35">
        <v>1</v>
      </c>
      <c r="L53" s="36">
        <v>51377.55</v>
      </c>
      <c r="M53" s="36">
        <v>19011.16314</v>
      </c>
      <c r="P53" s="23" t="s">
        <v>152</v>
      </c>
      <c r="Q53" s="23" t="s">
        <v>153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154</v>
      </c>
      <c r="W53" s="78">
        <v>34.9032</v>
      </c>
      <c r="Z53" s="23">
        <v>1</v>
      </c>
      <c r="AA53" s="99">
        <v>1</v>
      </c>
      <c r="AB53" s="78">
        <v>1362</v>
      </c>
      <c r="AC53" s="78">
        <v>6309.163140000001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145</v>
      </c>
      <c r="D54" s="31" t="s">
        <v>67</v>
      </c>
      <c r="E54" s="32" t="s">
        <v>68</v>
      </c>
      <c r="F54" s="32" t="s">
        <v>69</v>
      </c>
      <c r="G54" s="32" t="s">
        <v>70</v>
      </c>
      <c r="H54" s="33" t="s">
        <v>71</v>
      </c>
      <c r="I54" s="31" t="s">
        <v>72</v>
      </c>
      <c r="J54" s="34" t="s">
        <v>146</v>
      </c>
      <c r="K54" s="35">
        <v>1</v>
      </c>
      <c r="L54" s="36">
        <v>45590.45</v>
      </c>
      <c r="M54" s="36">
        <v>18146.50726</v>
      </c>
      <c r="P54" s="23" t="s">
        <v>147</v>
      </c>
      <c r="Q54" s="23" t="s">
        <v>148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127</v>
      </c>
      <c r="W54" s="78">
        <v>30.9718</v>
      </c>
      <c r="Z54" s="23">
        <v>1</v>
      </c>
      <c r="AA54" s="99">
        <v>1</v>
      </c>
      <c r="AB54" s="78">
        <v>1208</v>
      </c>
      <c r="AC54" s="78">
        <v>5598.50726</v>
      </c>
      <c r="AD54" s="78">
        <v>11340</v>
      </c>
      <c r="AE54" s="78">
        <v>0</v>
      </c>
    </row>
    <row r="55" spans="1:31" ht="12.75">
      <c r="A55" s="23">
        <v>110</v>
      </c>
      <c r="B55" s="23">
        <v>1000</v>
      </c>
      <c r="C55" s="30" t="s">
        <v>155</v>
      </c>
      <c r="D55" s="31" t="s">
        <v>67</v>
      </c>
      <c r="E55" s="32" t="s">
        <v>68</v>
      </c>
      <c r="F55" s="32" t="s">
        <v>69</v>
      </c>
      <c r="G55" s="32" t="s">
        <v>70</v>
      </c>
      <c r="H55" s="33" t="s">
        <v>71</v>
      </c>
      <c r="I55" s="31" t="s">
        <v>72</v>
      </c>
      <c r="J55" s="34" t="s">
        <v>146</v>
      </c>
      <c r="K55" s="35">
        <v>1</v>
      </c>
      <c r="L55" s="36">
        <v>61452.44</v>
      </c>
      <c r="M55" s="36">
        <v>9174.359632</v>
      </c>
      <c r="P55" s="23" t="s">
        <v>156</v>
      </c>
      <c r="Q55" s="23" t="s">
        <v>157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80</v>
      </c>
      <c r="W55" s="78">
        <v>41.747600000000006</v>
      </c>
      <c r="Z55" s="23">
        <v>1</v>
      </c>
      <c r="AA55" s="99">
        <v>1</v>
      </c>
      <c r="AB55" s="78">
        <v>1628</v>
      </c>
      <c r="AC55" s="78">
        <v>7546.359632000001</v>
      </c>
      <c r="AD55" s="78">
        <v>0</v>
      </c>
      <c r="AE55" s="78">
        <v>0</v>
      </c>
    </row>
    <row r="56" spans="1:31" ht="12.75">
      <c r="A56" s="23">
        <v>110</v>
      </c>
      <c r="B56" s="23">
        <v>1000</v>
      </c>
      <c r="C56" s="30" t="s">
        <v>158</v>
      </c>
      <c r="D56" s="31" t="s">
        <v>67</v>
      </c>
      <c r="E56" s="32" t="s">
        <v>68</v>
      </c>
      <c r="F56" s="32" t="s">
        <v>69</v>
      </c>
      <c r="G56" s="32" t="s">
        <v>70</v>
      </c>
      <c r="H56" s="33" t="s">
        <v>71</v>
      </c>
      <c r="I56" s="31" t="s">
        <v>72</v>
      </c>
      <c r="J56" s="34" t="s">
        <v>146</v>
      </c>
      <c r="K56" s="35">
        <v>1</v>
      </c>
      <c r="L56" s="36">
        <v>61990.99</v>
      </c>
      <c r="M56" s="36">
        <v>20595.493572</v>
      </c>
      <c r="P56" s="23" t="s">
        <v>159</v>
      </c>
      <c r="Q56" s="23" t="s">
        <v>160</v>
      </c>
      <c r="R56" s="23" t="s">
        <v>76</v>
      </c>
      <c r="S56" s="23" t="s">
        <v>77</v>
      </c>
      <c r="T56" s="23" t="s">
        <v>142</v>
      </c>
      <c r="U56" s="23" t="s">
        <v>79</v>
      </c>
      <c r="V56" s="23" t="s">
        <v>161</v>
      </c>
      <c r="W56" s="78">
        <v>40.57</v>
      </c>
      <c r="Z56" s="23">
        <v>1</v>
      </c>
      <c r="AA56" s="99">
        <v>1</v>
      </c>
      <c r="AB56" s="78">
        <v>1643</v>
      </c>
      <c r="AC56" s="78">
        <v>7612.493572</v>
      </c>
      <c r="AD56" s="78">
        <v>11340</v>
      </c>
      <c r="AE56" s="78">
        <v>0</v>
      </c>
    </row>
    <row r="57" spans="1:31" ht="12.75">
      <c r="A57" s="23">
        <v>110</v>
      </c>
      <c r="B57" s="23">
        <v>1000</v>
      </c>
      <c r="C57" s="30" t="s">
        <v>145</v>
      </c>
      <c r="D57" s="31" t="s">
        <v>67</v>
      </c>
      <c r="E57" s="32" t="s">
        <v>68</v>
      </c>
      <c r="F57" s="32" t="s">
        <v>69</v>
      </c>
      <c r="G57" s="32" t="s">
        <v>70</v>
      </c>
      <c r="H57" s="33" t="s">
        <v>71</v>
      </c>
      <c r="I57" s="31" t="s">
        <v>72</v>
      </c>
      <c r="J57" s="34" t="s">
        <v>146</v>
      </c>
      <c r="K57" s="35">
        <v>1</v>
      </c>
      <c r="L57" s="36">
        <v>55574.68</v>
      </c>
      <c r="M57" s="36">
        <v>19637.570704</v>
      </c>
      <c r="P57" s="23" t="s">
        <v>147</v>
      </c>
      <c r="Q57" s="23" t="s">
        <v>148</v>
      </c>
      <c r="R57" s="23" t="s">
        <v>76</v>
      </c>
      <c r="S57" s="23" t="s">
        <v>77</v>
      </c>
      <c r="T57" s="23" t="s">
        <v>142</v>
      </c>
      <c r="U57" s="23" t="s">
        <v>79</v>
      </c>
      <c r="V57" s="23" t="s">
        <v>162</v>
      </c>
      <c r="W57" s="78">
        <v>36.3709</v>
      </c>
      <c r="Z57" s="23">
        <v>1</v>
      </c>
      <c r="AA57" s="99">
        <v>1</v>
      </c>
      <c r="AB57" s="78">
        <v>1473</v>
      </c>
      <c r="AC57" s="78">
        <v>6824.570704000001</v>
      </c>
      <c r="AD57" s="78">
        <v>11340</v>
      </c>
      <c r="AE57" s="78">
        <v>0</v>
      </c>
    </row>
    <row r="58" spans="1:31" ht="12.75">
      <c r="A58" s="23">
        <v>110</v>
      </c>
      <c r="B58" s="23">
        <v>1000</v>
      </c>
      <c r="C58" s="30" t="s">
        <v>163</v>
      </c>
      <c r="D58" s="31" t="s">
        <v>67</v>
      </c>
      <c r="E58" s="32" t="s">
        <v>68</v>
      </c>
      <c r="F58" s="32" t="s">
        <v>164</v>
      </c>
      <c r="G58" s="32" t="s">
        <v>70</v>
      </c>
      <c r="H58" s="33" t="s">
        <v>71</v>
      </c>
      <c r="I58" s="31" t="s">
        <v>72</v>
      </c>
      <c r="J58" s="34" t="s">
        <v>165</v>
      </c>
      <c r="K58" s="35">
        <v>1</v>
      </c>
      <c r="L58" s="36">
        <v>34863.85</v>
      </c>
      <c r="M58" s="36">
        <v>16545.28078</v>
      </c>
      <c r="P58" s="23" t="s">
        <v>166</v>
      </c>
      <c r="Q58" s="23" t="s">
        <v>167</v>
      </c>
      <c r="R58" s="23" t="s">
        <v>76</v>
      </c>
      <c r="S58" s="23" t="s">
        <v>124</v>
      </c>
      <c r="T58" s="23" t="s">
        <v>78</v>
      </c>
      <c r="U58" s="23" t="s">
        <v>79</v>
      </c>
      <c r="V58" s="23" t="s">
        <v>89</v>
      </c>
      <c r="W58" s="78">
        <v>23.6847</v>
      </c>
      <c r="Z58" s="23">
        <v>1</v>
      </c>
      <c r="AA58" s="99">
        <v>1</v>
      </c>
      <c r="AB58" s="78">
        <v>924</v>
      </c>
      <c r="AC58" s="78">
        <v>4281.28078</v>
      </c>
      <c r="AD58" s="78">
        <v>11340</v>
      </c>
      <c r="AE58" s="78">
        <v>0</v>
      </c>
    </row>
    <row r="59" spans="1:31" ht="12.75">
      <c r="A59" s="23">
        <v>110</v>
      </c>
      <c r="B59" s="23">
        <v>1000</v>
      </c>
      <c r="C59" s="30" t="s">
        <v>163</v>
      </c>
      <c r="D59" s="31" t="s">
        <v>67</v>
      </c>
      <c r="E59" s="32" t="s">
        <v>68</v>
      </c>
      <c r="F59" s="32" t="s">
        <v>164</v>
      </c>
      <c r="G59" s="32" t="s">
        <v>70</v>
      </c>
      <c r="H59" s="33" t="s">
        <v>71</v>
      </c>
      <c r="I59" s="31" t="s">
        <v>72</v>
      </c>
      <c r="J59" s="34" t="s">
        <v>165</v>
      </c>
      <c r="K59" s="35">
        <v>1</v>
      </c>
      <c r="L59" s="36">
        <v>40522.74</v>
      </c>
      <c r="M59" s="36">
        <v>17390.192472</v>
      </c>
      <c r="P59" s="23" t="s">
        <v>166</v>
      </c>
      <c r="Q59" s="23" t="s">
        <v>167</v>
      </c>
      <c r="R59" s="23" t="s">
        <v>76</v>
      </c>
      <c r="S59" s="23" t="s">
        <v>124</v>
      </c>
      <c r="T59" s="23" t="s">
        <v>78</v>
      </c>
      <c r="U59" s="23" t="s">
        <v>79</v>
      </c>
      <c r="V59" s="23" t="s">
        <v>100</v>
      </c>
      <c r="W59" s="78">
        <v>27.529</v>
      </c>
      <c r="Z59" s="23">
        <v>1</v>
      </c>
      <c r="AA59" s="99">
        <v>1</v>
      </c>
      <c r="AB59" s="78">
        <v>1074</v>
      </c>
      <c r="AC59" s="78">
        <v>4976.192472</v>
      </c>
      <c r="AD59" s="78">
        <v>11340</v>
      </c>
      <c r="AE59" s="78">
        <v>0</v>
      </c>
    </row>
    <row r="60" spans="1:31" ht="12.75">
      <c r="A60" s="23">
        <v>110</v>
      </c>
      <c r="B60" s="23">
        <v>1000</v>
      </c>
      <c r="C60" s="30" t="s">
        <v>163</v>
      </c>
      <c r="D60" s="31" t="s">
        <v>67</v>
      </c>
      <c r="E60" s="32" t="s">
        <v>68</v>
      </c>
      <c r="F60" s="32" t="s">
        <v>164</v>
      </c>
      <c r="G60" s="32" t="s">
        <v>70</v>
      </c>
      <c r="H60" s="33" t="s">
        <v>71</v>
      </c>
      <c r="I60" s="31" t="s">
        <v>72</v>
      </c>
      <c r="J60" s="34" t="s">
        <v>165</v>
      </c>
      <c r="K60" s="35">
        <v>1</v>
      </c>
      <c r="L60" s="36">
        <v>56699.3</v>
      </c>
      <c r="M60" s="36">
        <v>8465.674040000002</v>
      </c>
      <c r="P60" s="23" t="s">
        <v>166</v>
      </c>
      <c r="Q60" s="23" t="s">
        <v>167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168</v>
      </c>
      <c r="W60" s="78">
        <v>38.5185</v>
      </c>
      <c r="Z60" s="23">
        <v>1</v>
      </c>
      <c r="AA60" s="99">
        <v>1</v>
      </c>
      <c r="AB60" s="78">
        <v>1503</v>
      </c>
      <c r="AC60" s="78">
        <v>6962.674040000001</v>
      </c>
      <c r="AD60" s="78">
        <v>0</v>
      </c>
      <c r="AE60" s="78">
        <v>0</v>
      </c>
    </row>
    <row r="61" spans="1:31" ht="12.75">
      <c r="A61" s="23">
        <v>110</v>
      </c>
      <c r="B61" s="23">
        <v>1000</v>
      </c>
      <c r="C61" s="30" t="s">
        <v>163</v>
      </c>
      <c r="D61" s="31" t="s">
        <v>67</v>
      </c>
      <c r="E61" s="32" t="s">
        <v>68</v>
      </c>
      <c r="F61" s="32" t="s">
        <v>164</v>
      </c>
      <c r="G61" s="32" t="s">
        <v>70</v>
      </c>
      <c r="H61" s="33" t="s">
        <v>71</v>
      </c>
      <c r="I61" s="31" t="s">
        <v>72</v>
      </c>
      <c r="J61" s="34" t="s">
        <v>165</v>
      </c>
      <c r="K61" s="35">
        <v>1</v>
      </c>
      <c r="L61" s="36">
        <v>42951.54</v>
      </c>
      <c r="M61" s="36">
        <v>17752.449112000002</v>
      </c>
      <c r="P61" s="23" t="s">
        <v>166</v>
      </c>
      <c r="Q61" s="23" t="s">
        <v>167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113</v>
      </c>
      <c r="W61" s="78">
        <v>29.178999999999995</v>
      </c>
      <c r="Z61" s="23">
        <v>1</v>
      </c>
      <c r="AA61" s="99">
        <v>1</v>
      </c>
      <c r="AB61" s="78">
        <v>1138</v>
      </c>
      <c r="AC61" s="78">
        <v>5274.449112</v>
      </c>
      <c r="AD61" s="78">
        <v>11340</v>
      </c>
      <c r="AE61" s="78">
        <v>0</v>
      </c>
    </row>
    <row r="62" spans="1:31" ht="12.75">
      <c r="A62" s="23">
        <v>110</v>
      </c>
      <c r="B62" s="23">
        <v>1000</v>
      </c>
      <c r="C62" s="30" t="s">
        <v>163</v>
      </c>
      <c r="D62" s="31" t="s">
        <v>67</v>
      </c>
      <c r="E62" s="32" t="s">
        <v>68</v>
      </c>
      <c r="F62" s="32" t="s">
        <v>164</v>
      </c>
      <c r="G62" s="32" t="s">
        <v>70</v>
      </c>
      <c r="H62" s="33" t="s">
        <v>71</v>
      </c>
      <c r="I62" s="31" t="s">
        <v>72</v>
      </c>
      <c r="J62" s="34" t="s">
        <v>165</v>
      </c>
      <c r="K62" s="35">
        <v>1</v>
      </c>
      <c r="L62" s="36">
        <v>42951.54</v>
      </c>
      <c r="M62" s="36">
        <v>17752.449112000002</v>
      </c>
      <c r="P62" s="23" t="s">
        <v>166</v>
      </c>
      <c r="Q62" s="23" t="s">
        <v>167</v>
      </c>
      <c r="R62" s="23" t="s">
        <v>76</v>
      </c>
      <c r="S62" s="23" t="s">
        <v>124</v>
      </c>
      <c r="T62" s="23" t="s">
        <v>78</v>
      </c>
      <c r="U62" s="23" t="s">
        <v>79</v>
      </c>
      <c r="V62" s="23" t="s">
        <v>169</v>
      </c>
      <c r="W62" s="78">
        <v>29.178999999999995</v>
      </c>
      <c r="Z62" s="23">
        <v>1</v>
      </c>
      <c r="AA62" s="99">
        <v>1</v>
      </c>
      <c r="AB62" s="78">
        <v>1138</v>
      </c>
      <c r="AC62" s="78">
        <v>5274.449112</v>
      </c>
      <c r="AD62" s="78">
        <v>11340</v>
      </c>
      <c r="AE62" s="78">
        <v>0</v>
      </c>
    </row>
    <row r="63" spans="1:31" ht="12.75">
      <c r="A63" s="23">
        <v>110</v>
      </c>
      <c r="B63" s="23">
        <v>1000</v>
      </c>
      <c r="C63" s="30" t="s">
        <v>163</v>
      </c>
      <c r="D63" s="31" t="s">
        <v>67</v>
      </c>
      <c r="E63" s="32" t="s">
        <v>68</v>
      </c>
      <c r="F63" s="32" t="s">
        <v>164</v>
      </c>
      <c r="G63" s="32" t="s">
        <v>70</v>
      </c>
      <c r="H63" s="33" t="s">
        <v>71</v>
      </c>
      <c r="I63" s="31" t="s">
        <v>72</v>
      </c>
      <c r="J63" s="34" t="s">
        <v>165</v>
      </c>
      <c r="K63" s="35">
        <v>1</v>
      </c>
      <c r="L63" s="36">
        <v>42951.54</v>
      </c>
      <c r="M63" s="36">
        <v>17752.449112000002</v>
      </c>
      <c r="P63" s="23" t="s">
        <v>166</v>
      </c>
      <c r="Q63" s="23" t="s">
        <v>167</v>
      </c>
      <c r="R63" s="23" t="s">
        <v>76</v>
      </c>
      <c r="S63" s="23" t="s">
        <v>124</v>
      </c>
      <c r="T63" s="23" t="s">
        <v>78</v>
      </c>
      <c r="U63" s="23" t="s">
        <v>79</v>
      </c>
      <c r="V63" s="23" t="s">
        <v>169</v>
      </c>
      <c r="W63" s="78">
        <v>29.178999999999995</v>
      </c>
      <c r="Z63" s="23">
        <v>1</v>
      </c>
      <c r="AA63" s="99">
        <v>1</v>
      </c>
      <c r="AB63" s="78">
        <v>1138</v>
      </c>
      <c r="AC63" s="78">
        <v>5274.449112</v>
      </c>
      <c r="AD63" s="78">
        <v>11340</v>
      </c>
      <c r="AE63" s="78">
        <v>0</v>
      </c>
    </row>
    <row r="64" spans="1:31" ht="12.75">
      <c r="A64" s="23">
        <v>110</v>
      </c>
      <c r="B64" s="23">
        <v>1000</v>
      </c>
      <c r="C64" s="30" t="s">
        <v>163</v>
      </c>
      <c r="D64" s="31" t="s">
        <v>67</v>
      </c>
      <c r="E64" s="32" t="s">
        <v>68</v>
      </c>
      <c r="F64" s="32" t="s">
        <v>164</v>
      </c>
      <c r="G64" s="32" t="s">
        <v>70</v>
      </c>
      <c r="H64" s="33" t="s">
        <v>71</v>
      </c>
      <c r="I64" s="31" t="s">
        <v>72</v>
      </c>
      <c r="J64" s="34" t="s">
        <v>165</v>
      </c>
      <c r="K64" s="35">
        <v>1</v>
      </c>
      <c r="L64" s="36">
        <v>44253.78</v>
      </c>
      <c r="M64" s="36">
        <v>17947.364184</v>
      </c>
      <c r="P64" s="23" t="s">
        <v>166</v>
      </c>
      <c r="Q64" s="23" t="s">
        <v>167</v>
      </c>
      <c r="R64" s="23" t="s">
        <v>76</v>
      </c>
      <c r="S64" s="23" t="s">
        <v>124</v>
      </c>
      <c r="T64" s="23" t="s">
        <v>78</v>
      </c>
      <c r="U64" s="23" t="s">
        <v>79</v>
      </c>
      <c r="V64" s="23" t="s">
        <v>126</v>
      </c>
      <c r="W64" s="78">
        <v>30.063699999999997</v>
      </c>
      <c r="Z64" s="23">
        <v>1</v>
      </c>
      <c r="AA64" s="99">
        <v>1</v>
      </c>
      <c r="AB64" s="78">
        <v>1173</v>
      </c>
      <c r="AC64" s="78">
        <v>5434.364184</v>
      </c>
      <c r="AD64" s="78">
        <v>11340</v>
      </c>
      <c r="AE64" s="78">
        <v>0</v>
      </c>
    </row>
    <row r="65" spans="1:31" ht="12.75">
      <c r="A65" s="23">
        <v>110</v>
      </c>
      <c r="B65" s="23">
        <v>1000</v>
      </c>
      <c r="C65" s="30" t="s">
        <v>163</v>
      </c>
      <c r="D65" s="31" t="s">
        <v>67</v>
      </c>
      <c r="E65" s="32" t="s">
        <v>68</v>
      </c>
      <c r="F65" s="32" t="s">
        <v>164</v>
      </c>
      <c r="G65" s="32" t="s">
        <v>70</v>
      </c>
      <c r="H65" s="33" t="s">
        <v>71</v>
      </c>
      <c r="I65" s="31" t="s">
        <v>72</v>
      </c>
      <c r="J65" s="34" t="s">
        <v>165</v>
      </c>
      <c r="K65" s="35">
        <v>1</v>
      </c>
      <c r="L65" s="36">
        <v>52935.02</v>
      </c>
      <c r="M65" s="36">
        <v>19243.420456</v>
      </c>
      <c r="P65" s="23" t="s">
        <v>166</v>
      </c>
      <c r="Q65" s="23" t="s">
        <v>167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130</v>
      </c>
      <c r="W65" s="78">
        <v>35.9613</v>
      </c>
      <c r="Z65" s="23">
        <v>1</v>
      </c>
      <c r="AA65" s="99">
        <v>1</v>
      </c>
      <c r="AB65" s="78">
        <v>1403</v>
      </c>
      <c r="AC65" s="78">
        <v>6500.420456</v>
      </c>
      <c r="AD65" s="78">
        <v>11340</v>
      </c>
      <c r="AE65" s="78">
        <v>0</v>
      </c>
    </row>
    <row r="66" spans="1:31" ht="12.75">
      <c r="A66" s="23">
        <v>110</v>
      </c>
      <c r="B66" s="23">
        <v>1000</v>
      </c>
      <c r="C66" s="30" t="s">
        <v>163</v>
      </c>
      <c r="D66" s="31" t="s">
        <v>67</v>
      </c>
      <c r="E66" s="32" t="s">
        <v>68</v>
      </c>
      <c r="F66" s="32" t="s">
        <v>164</v>
      </c>
      <c r="G66" s="32" t="s">
        <v>70</v>
      </c>
      <c r="H66" s="33" t="s">
        <v>71</v>
      </c>
      <c r="I66" s="31" t="s">
        <v>72</v>
      </c>
      <c r="J66" s="34" t="s">
        <v>165</v>
      </c>
      <c r="K66" s="35">
        <v>1</v>
      </c>
      <c r="L66" s="36">
        <v>54537.6</v>
      </c>
      <c r="M66" s="36">
        <v>19482.21728</v>
      </c>
      <c r="P66" s="23" t="s">
        <v>166</v>
      </c>
      <c r="Q66" s="23" t="s">
        <v>167</v>
      </c>
      <c r="R66" s="23" t="s">
        <v>76</v>
      </c>
      <c r="S66" s="23" t="s">
        <v>124</v>
      </c>
      <c r="T66" s="23" t="s">
        <v>78</v>
      </c>
      <c r="U66" s="23" t="s">
        <v>79</v>
      </c>
      <c r="V66" s="23" t="s">
        <v>131</v>
      </c>
      <c r="W66" s="78">
        <v>37.05</v>
      </c>
      <c r="Z66" s="23">
        <v>1</v>
      </c>
      <c r="AA66" s="99">
        <v>1</v>
      </c>
      <c r="AB66" s="78">
        <v>1445</v>
      </c>
      <c r="AC66" s="78">
        <v>6697.21728</v>
      </c>
      <c r="AD66" s="78">
        <v>11340</v>
      </c>
      <c r="AE66" s="78">
        <v>0</v>
      </c>
    </row>
    <row r="67" spans="1:31" ht="12.75">
      <c r="A67" s="23">
        <v>110</v>
      </c>
      <c r="B67" s="23">
        <v>1000</v>
      </c>
      <c r="C67" s="30" t="s">
        <v>163</v>
      </c>
      <c r="D67" s="31" t="s">
        <v>67</v>
      </c>
      <c r="E67" s="32" t="s">
        <v>68</v>
      </c>
      <c r="F67" s="32" t="s">
        <v>164</v>
      </c>
      <c r="G67" s="32" t="s">
        <v>70</v>
      </c>
      <c r="H67" s="33" t="s">
        <v>71</v>
      </c>
      <c r="I67" s="31" t="s">
        <v>72</v>
      </c>
      <c r="J67" s="34" t="s">
        <v>165</v>
      </c>
      <c r="K67" s="35">
        <v>1</v>
      </c>
      <c r="L67" s="36">
        <v>65856.57</v>
      </c>
      <c r="M67" s="36">
        <v>21172.186796</v>
      </c>
      <c r="P67" s="23" t="s">
        <v>166</v>
      </c>
      <c r="Q67" s="23" t="s">
        <v>167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170</v>
      </c>
      <c r="W67" s="78">
        <v>44.7395</v>
      </c>
      <c r="Z67" s="23">
        <v>1</v>
      </c>
      <c r="AA67" s="99">
        <v>1</v>
      </c>
      <c r="AB67" s="78">
        <v>1745</v>
      </c>
      <c r="AC67" s="78">
        <v>8087.186796000001</v>
      </c>
      <c r="AD67" s="78">
        <v>11340</v>
      </c>
      <c r="AE67" s="78">
        <v>0</v>
      </c>
    </row>
    <row r="68" spans="1:31" ht="12.75">
      <c r="A68" s="23">
        <v>110</v>
      </c>
      <c r="B68" s="23">
        <v>1000</v>
      </c>
      <c r="C68" s="30" t="s">
        <v>171</v>
      </c>
      <c r="D68" s="31" t="s">
        <v>67</v>
      </c>
      <c r="E68" s="32" t="s">
        <v>68</v>
      </c>
      <c r="F68" s="32" t="s">
        <v>164</v>
      </c>
      <c r="G68" s="32" t="s">
        <v>70</v>
      </c>
      <c r="H68" s="33" t="s">
        <v>71</v>
      </c>
      <c r="I68" s="31" t="s">
        <v>72</v>
      </c>
      <c r="J68" s="34" t="s">
        <v>165</v>
      </c>
      <c r="K68" s="35">
        <v>1</v>
      </c>
      <c r="L68" s="36">
        <v>67112.52</v>
      </c>
      <c r="M68" s="36">
        <v>21359.417456000003</v>
      </c>
      <c r="P68" s="23" t="s">
        <v>172</v>
      </c>
      <c r="Q68" s="23" t="s">
        <v>173</v>
      </c>
      <c r="R68" s="23" t="s">
        <v>76</v>
      </c>
      <c r="S68" s="23" t="s">
        <v>77</v>
      </c>
      <c r="T68" s="23" t="s">
        <v>78</v>
      </c>
      <c r="U68" s="23" t="s">
        <v>79</v>
      </c>
      <c r="V68" s="23" t="s">
        <v>135</v>
      </c>
      <c r="W68" s="78">
        <v>45.59270000000001</v>
      </c>
      <c r="Z68" s="23">
        <v>1</v>
      </c>
      <c r="AA68" s="99">
        <v>1</v>
      </c>
      <c r="AB68" s="78">
        <v>1778</v>
      </c>
      <c r="AC68" s="78">
        <v>8241.417456000001</v>
      </c>
      <c r="AD68" s="78">
        <v>11340</v>
      </c>
      <c r="AE68" s="78">
        <v>0</v>
      </c>
    </row>
    <row r="69" spans="1:31" ht="12.75">
      <c r="A69" s="23">
        <v>110</v>
      </c>
      <c r="B69" s="23">
        <v>1000</v>
      </c>
      <c r="C69" s="30" t="s">
        <v>163</v>
      </c>
      <c r="D69" s="31" t="s">
        <v>67</v>
      </c>
      <c r="E69" s="32" t="s">
        <v>68</v>
      </c>
      <c r="F69" s="32" t="s">
        <v>164</v>
      </c>
      <c r="G69" s="32" t="s">
        <v>70</v>
      </c>
      <c r="H69" s="33" t="s">
        <v>71</v>
      </c>
      <c r="I69" s="31" t="s">
        <v>72</v>
      </c>
      <c r="J69" s="34" t="s">
        <v>165</v>
      </c>
      <c r="K69" s="35">
        <v>1</v>
      </c>
      <c r="L69" s="36">
        <v>67112.52</v>
      </c>
      <c r="M69" s="36">
        <v>21359.417456000003</v>
      </c>
      <c r="P69" s="23" t="s">
        <v>166</v>
      </c>
      <c r="Q69" s="23" t="s">
        <v>167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135</v>
      </c>
      <c r="W69" s="78">
        <v>45.59270000000001</v>
      </c>
      <c r="Z69" s="23">
        <v>1</v>
      </c>
      <c r="AA69" s="99">
        <v>1</v>
      </c>
      <c r="AB69" s="78">
        <v>1778</v>
      </c>
      <c r="AC69" s="78">
        <v>8241.417456000001</v>
      </c>
      <c r="AD69" s="78">
        <v>11340</v>
      </c>
      <c r="AE69" s="78">
        <v>0</v>
      </c>
    </row>
    <row r="70" spans="1:31" ht="12.75">
      <c r="A70" s="23">
        <v>110</v>
      </c>
      <c r="B70" s="23">
        <v>1000</v>
      </c>
      <c r="C70" s="30" t="s">
        <v>163</v>
      </c>
      <c r="D70" s="31" t="s">
        <v>67</v>
      </c>
      <c r="E70" s="32" t="s">
        <v>68</v>
      </c>
      <c r="F70" s="32" t="s">
        <v>164</v>
      </c>
      <c r="G70" s="32" t="s">
        <v>70</v>
      </c>
      <c r="H70" s="33" t="s">
        <v>71</v>
      </c>
      <c r="I70" s="31" t="s">
        <v>72</v>
      </c>
      <c r="J70" s="34" t="s">
        <v>165</v>
      </c>
      <c r="K70" s="35">
        <v>1</v>
      </c>
      <c r="L70" s="36">
        <v>48413.37</v>
      </c>
      <c r="M70" s="36">
        <v>7228.161836</v>
      </c>
      <c r="P70" s="23" t="s">
        <v>166</v>
      </c>
      <c r="Q70" s="23" t="s">
        <v>167</v>
      </c>
      <c r="R70" s="23" t="s">
        <v>76</v>
      </c>
      <c r="S70" s="23" t="s">
        <v>77</v>
      </c>
      <c r="T70" s="23" t="s">
        <v>78</v>
      </c>
      <c r="U70" s="23" t="s">
        <v>79</v>
      </c>
      <c r="V70" s="23" t="s">
        <v>174</v>
      </c>
      <c r="W70" s="78">
        <v>32.8895</v>
      </c>
      <c r="Z70" s="23">
        <v>1</v>
      </c>
      <c r="AA70" s="99">
        <v>1</v>
      </c>
      <c r="AB70" s="78">
        <v>1283</v>
      </c>
      <c r="AC70" s="78">
        <v>5945.161836</v>
      </c>
      <c r="AD70" s="78">
        <v>0</v>
      </c>
      <c r="AE70" s="78">
        <v>0</v>
      </c>
    </row>
    <row r="71" spans="1:31" ht="12.75">
      <c r="A71" s="23">
        <v>110</v>
      </c>
      <c r="B71" s="23">
        <v>1000</v>
      </c>
      <c r="C71" s="30" t="s">
        <v>163</v>
      </c>
      <c r="D71" s="31" t="s">
        <v>67</v>
      </c>
      <c r="E71" s="32" t="s">
        <v>68</v>
      </c>
      <c r="F71" s="32" t="s">
        <v>164</v>
      </c>
      <c r="G71" s="32" t="s">
        <v>70</v>
      </c>
      <c r="H71" s="33" t="s">
        <v>71</v>
      </c>
      <c r="I71" s="31" t="s">
        <v>72</v>
      </c>
      <c r="J71" s="34" t="s">
        <v>165</v>
      </c>
      <c r="K71" s="35">
        <v>1</v>
      </c>
      <c r="L71" s="36">
        <v>72016.41</v>
      </c>
      <c r="M71" s="36">
        <v>22091.615148</v>
      </c>
      <c r="P71" s="23" t="s">
        <v>166</v>
      </c>
      <c r="Q71" s="23" t="s">
        <v>167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175</v>
      </c>
      <c r="W71" s="78">
        <v>48.9242</v>
      </c>
      <c r="Z71" s="23">
        <v>1</v>
      </c>
      <c r="AA71" s="99">
        <v>1</v>
      </c>
      <c r="AB71" s="78">
        <v>1908</v>
      </c>
      <c r="AC71" s="78">
        <v>8843.615148</v>
      </c>
      <c r="AD71" s="78">
        <v>11340</v>
      </c>
      <c r="AE71" s="78">
        <v>0</v>
      </c>
    </row>
    <row r="72" spans="1:31" ht="12.75">
      <c r="A72" s="23">
        <v>110</v>
      </c>
      <c r="B72" s="23">
        <v>1000</v>
      </c>
      <c r="C72" s="30" t="s">
        <v>176</v>
      </c>
      <c r="D72" s="31" t="s">
        <v>67</v>
      </c>
      <c r="E72" s="32" t="s">
        <v>68</v>
      </c>
      <c r="F72" s="32" t="s">
        <v>164</v>
      </c>
      <c r="G72" s="32" t="s">
        <v>70</v>
      </c>
      <c r="H72" s="33" t="s">
        <v>71</v>
      </c>
      <c r="I72" s="31" t="s">
        <v>72</v>
      </c>
      <c r="J72" s="34" t="s">
        <v>177</v>
      </c>
      <c r="K72" s="35">
        <v>1</v>
      </c>
      <c r="L72" s="36">
        <v>34863.85</v>
      </c>
      <c r="M72" s="36">
        <v>16545.28078</v>
      </c>
      <c r="P72" s="23" t="s">
        <v>178</v>
      </c>
      <c r="Q72" s="23" t="s">
        <v>179</v>
      </c>
      <c r="R72" s="23" t="s">
        <v>76</v>
      </c>
      <c r="S72" s="23" t="s">
        <v>124</v>
      </c>
      <c r="T72" s="23" t="s">
        <v>78</v>
      </c>
      <c r="U72" s="23" t="s">
        <v>79</v>
      </c>
      <c r="V72" s="23" t="s">
        <v>89</v>
      </c>
      <c r="W72" s="78">
        <v>23.6847</v>
      </c>
      <c r="Z72" s="23">
        <v>1</v>
      </c>
      <c r="AA72" s="99">
        <v>1</v>
      </c>
      <c r="AB72" s="78">
        <v>924</v>
      </c>
      <c r="AC72" s="78">
        <v>4281.28078</v>
      </c>
      <c r="AD72" s="78">
        <v>11340</v>
      </c>
      <c r="AE72" s="78">
        <v>0</v>
      </c>
    </row>
    <row r="73" spans="1:31" ht="12.75">
      <c r="A73" s="23">
        <v>110</v>
      </c>
      <c r="B73" s="23">
        <v>1000</v>
      </c>
      <c r="C73" s="30" t="s">
        <v>176</v>
      </c>
      <c r="D73" s="31" t="s">
        <v>67</v>
      </c>
      <c r="E73" s="32" t="s">
        <v>68</v>
      </c>
      <c r="F73" s="32" t="s">
        <v>164</v>
      </c>
      <c r="G73" s="32" t="s">
        <v>70</v>
      </c>
      <c r="H73" s="33" t="s">
        <v>71</v>
      </c>
      <c r="I73" s="31" t="s">
        <v>72</v>
      </c>
      <c r="J73" s="34" t="s">
        <v>177</v>
      </c>
      <c r="K73" s="35">
        <v>1</v>
      </c>
      <c r="L73" s="36">
        <v>65856.57</v>
      </c>
      <c r="M73" s="36">
        <v>21172.186796</v>
      </c>
      <c r="P73" s="23" t="s">
        <v>178</v>
      </c>
      <c r="Q73" s="23" t="s">
        <v>179</v>
      </c>
      <c r="R73" s="23" t="s">
        <v>76</v>
      </c>
      <c r="S73" s="23" t="s">
        <v>77</v>
      </c>
      <c r="T73" s="23" t="s">
        <v>78</v>
      </c>
      <c r="U73" s="23" t="s">
        <v>79</v>
      </c>
      <c r="V73" s="23" t="s">
        <v>170</v>
      </c>
      <c r="W73" s="78">
        <v>44.7395</v>
      </c>
      <c r="Z73" s="23">
        <v>1</v>
      </c>
      <c r="AA73" s="99">
        <v>1</v>
      </c>
      <c r="AB73" s="78">
        <v>1745</v>
      </c>
      <c r="AC73" s="78">
        <v>8087.186796000001</v>
      </c>
      <c r="AD73" s="78">
        <v>11340</v>
      </c>
      <c r="AE73" s="78">
        <v>0</v>
      </c>
    </row>
    <row r="74" ht="12.75">
      <c r="A74" s="105" t="s">
        <v>186</v>
      </c>
    </row>
    <row r="75" spans="1:31" ht="12.75">
      <c r="A75" s="23">
        <v>118</v>
      </c>
      <c r="B75" s="23">
        <v>1000</v>
      </c>
      <c r="C75" s="30" t="s">
        <v>187</v>
      </c>
      <c r="D75" s="31" t="s">
        <v>67</v>
      </c>
      <c r="E75" s="32" t="s">
        <v>68</v>
      </c>
      <c r="F75" s="32" t="s">
        <v>69</v>
      </c>
      <c r="G75" s="32" t="s">
        <v>188</v>
      </c>
      <c r="H75" s="33" t="s">
        <v>71</v>
      </c>
      <c r="I75" s="31" t="s">
        <v>72</v>
      </c>
      <c r="J75" s="34" t="s">
        <v>86</v>
      </c>
      <c r="K75" s="35">
        <v>1</v>
      </c>
      <c r="L75" s="36">
        <v>52935.02</v>
      </c>
      <c r="M75" s="36">
        <v>19243.420456</v>
      </c>
      <c r="P75" s="23" t="s">
        <v>189</v>
      </c>
      <c r="Q75" s="23" t="s">
        <v>190</v>
      </c>
      <c r="R75" s="23" t="s">
        <v>76</v>
      </c>
      <c r="S75" s="23" t="s">
        <v>77</v>
      </c>
      <c r="T75" s="23" t="s">
        <v>78</v>
      </c>
      <c r="U75" s="23" t="s">
        <v>79</v>
      </c>
      <c r="V75" s="23" t="s">
        <v>191</v>
      </c>
      <c r="W75" s="78">
        <v>35.9613</v>
      </c>
      <c r="Z75" s="23">
        <v>1</v>
      </c>
      <c r="AA75" s="99">
        <v>1</v>
      </c>
      <c r="AB75" s="78">
        <v>1403</v>
      </c>
      <c r="AC75" s="78">
        <v>6500.420456</v>
      </c>
      <c r="AD75" s="78">
        <v>11340</v>
      </c>
      <c r="AE75" s="78">
        <v>0</v>
      </c>
    </row>
    <row r="76" spans="1:31" ht="12.75">
      <c r="A76" s="23">
        <v>118</v>
      </c>
      <c r="B76" s="23">
        <v>1000</v>
      </c>
      <c r="C76" s="30" t="s">
        <v>187</v>
      </c>
      <c r="D76" s="31" t="s">
        <v>67</v>
      </c>
      <c r="E76" s="32" t="s">
        <v>68</v>
      </c>
      <c r="F76" s="32" t="s">
        <v>69</v>
      </c>
      <c r="G76" s="32" t="s">
        <v>188</v>
      </c>
      <c r="H76" s="33" t="s">
        <v>71</v>
      </c>
      <c r="I76" s="31" t="s">
        <v>72</v>
      </c>
      <c r="J76" s="34" t="s">
        <v>86</v>
      </c>
      <c r="K76" s="35">
        <v>1</v>
      </c>
      <c r="L76" s="36">
        <v>63323.3</v>
      </c>
      <c r="M76" s="36">
        <v>9454.10124</v>
      </c>
      <c r="P76" s="23" t="s">
        <v>189</v>
      </c>
      <c r="Q76" s="23" t="s">
        <v>190</v>
      </c>
      <c r="R76" s="23" t="s">
        <v>76</v>
      </c>
      <c r="S76" s="23" t="s">
        <v>77</v>
      </c>
      <c r="T76" s="23" t="s">
        <v>78</v>
      </c>
      <c r="U76" s="23" t="s">
        <v>79</v>
      </c>
      <c r="V76" s="23" t="s">
        <v>192</v>
      </c>
      <c r="W76" s="78">
        <v>43.0185</v>
      </c>
      <c r="Z76" s="23">
        <v>1</v>
      </c>
      <c r="AA76" s="99">
        <v>1</v>
      </c>
      <c r="AB76" s="78">
        <v>1678</v>
      </c>
      <c r="AC76" s="78">
        <v>7776.101240000001</v>
      </c>
      <c r="AD76" s="78">
        <v>0</v>
      </c>
      <c r="AE76" s="78">
        <v>0</v>
      </c>
    </row>
    <row r="77" spans="1:31" ht="12.75">
      <c r="A77" s="23">
        <v>118</v>
      </c>
      <c r="B77" s="23">
        <v>1000</v>
      </c>
      <c r="C77" s="30" t="s">
        <v>187</v>
      </c>
      <c r="D77" s="31" t="s">
        <v>67</v>
      </c>
      <c r="E77" s="32" t="s">
        <v>68</v>
      </c>
      <c r="F77" s="32" t="s">
        <v>69</v>
      </c>
      <c r="G77" s="32" t="s">
        <v>188</v>
      </c>
      <c r="H77" s="33" t="s">
        <v>71</v>
      </c>
      <c r="I77" s="31" t="s">
        <v>72</v>
      </c>
      <c r="J77" s="34" t="s">
        <v>86</v>
      </c>
      <c r="K77" s="35">
        <v>1</v>
      </c>
      <c r="L77" s="36">
        <v>73399.38</v>
      </c>
      <c r="M77" s="36">
        <v>22298.443864</v>
      </c>
      <c r="P77" s="23" t="s">
        <v>189</v>
      </c>
      <c r="Q77" s="23" t="s">
        <v>190</v>
      </c>
      <c r="R77" s="23" t="s">
        <v>76</v>
      </c>
      <c r="S77" s="23" t="s">
        <v>77</v>
      </c>
      <c r="T77" s="23" t="s">
        <v>78</v>
      </c>
      <c r="U77" s="23" t="s">
        <v>79</v>
      </c>
      <c r="V77" s="23" t="s">
        <v>193</v>
      </c>
      <c r="W77" s="78">
        <v>49.8637</v>
      </c>
      <c r="Z77" s="23">
        <v>1</v>
      </c>
      <c r="AA77" s="99">
        <v>1</v>
      </c>
      <c r="AB77" s="78">
        <v>1945</v>
      </c>
      <c r="AC77" s="78">
        <v>9013.443864</v>
      </c>
      <c r="AD77" s="78">
        <v>11340</v>
      </c>
      <c r="AE77" s="78">
        <v>0</v>
      </c>
    </row>
    <row r="78" ht="12.75">
      <c r="A78" s="105" t="s">
        <v>195</v>
      </c>
    </row>
    <row r="79" spans="1:31" ht="12.75">
      <c r="A79" s="23">
        <v>130</v>
      </c>
      <c r="B79" s="23">
        <v>2400</v>
      </c>
      <c r="C79" s="30" t="s">
        <v>196</v>
      </c>
      <c r="D79" s="31" t="s">
        <v>67</v>
      </c>
      <c r="E79" s="32" t="s">
        <v>197</v>
      </c>
      <c r="F79" s="32" t="s">
        <v>69</v>
      </c>
      <c r="G79" s="32" t="s">
        <v>70</v>
      </c>
      <c r="H79" s="33" t="s">
        <v>71</v>
      </c>
      <c r="I79" s="31" t="s">
        <v>72</v>
      </c>
      <c r="J79" s="34" t="s">
        <v>73</v>
      </c>
      <c r="K79" s="35">
        <v>1</v>
      </c>
      <c r="L79" s="36">
        <v>100369.15</v>
      </c>
      <c r="M79" s="36">
        <v>26325.331619999997</v>
      </c>
      <c r="P79" s="23" t="s">
        <v>198</v>
      </c>
      <c r="Q79" s="23" t="s">
        <v>199</v>
      </c>
      <c r="R79" s="23" t="s">
        <v>76</v>
      </c>
      <c r="S79" s="23" t="s">
        <v>77</v>
      </c>
      <c r="T79" s="23" t="s">
        <v>200</v>
      </c>
      <c r="U79" s="23" t="s">
        <v>79</v>
      </c>
      <c r="V79" s="23" t="s">
        <v>201</v>
      </c>
      <c r="W79" s="78">
        <v>52.93730000000001</v>
      </c>
      <c r="Z79" s="23">
        <v>1</v>
      </c>
      <c r="AA79" s="99">
        <v>1</v>
      </c>
      <c r="AB79" s="78">
        <v>2660</v>
      </c>
      <c r="AC79" s="78">
        <v>12325.331619999999</v>
      </c>
      <c r="AD79" s="78">
        <v>11340</v>
      </c>
      <c r="AE79" s="78">
        <v>0</v>
      </c>
    </row>
    <row r="80" ht="12.75">
      <c r="A80" s="105" t="s">
        <v>203</v>
      </c>
    </row>
    <row r="81" spans="1:31" ht="12.75">
      <c r="A81" s="23">
        <v>131</v>
      </c>
      <c r="B81" s="23">
        <v>2400</v>
      </c>
      <c r="C81" s="30" t="s">
        <v>204</v>
      </c>
      <c r="D81" s="31" t="s">
        <v>67</v>
      </c>
      <c r="E81" s="32" t="s">
        <v>197</v>
      </c>
      <c r="F81" s="32" t="s">
        <v>69</v>
      </c>
      <c r="G81" s="32" t="s">
        <v>205</v>
      </c>
      <c r="H81" s="33" t="s">
        <v>71</v>
      </c>
      <c r="I81" s="31" t="s">
        <v>72</v>
      </c>
      <c r="J81" s="34" t="s">
        <v>73</v>
      </c>
      <c r="K81" s="35">
        <v>1</v>
      </c>
      <c r="L81" s="36">
        <v>78125.61</v>
      </c>
      <c r="M81" s="36">
        <v>11663.824908</v>
      </c>
      <c r="P81" s="23" t="s">
        <v>206</v>
      </c>
      <c r="Q81" s="23" t="s">
        <v>207</v>
      </c>
      <c r="R81" s="23" t="s">
        <v>76</v>
      </c>
      <c r="S81" s="23" t="s">
        <v>124</v>
      </c>
      <c r="T81" s="23" t="s">
        <v>208</v>
      </c>
      <c r="U81" s="23" t="s">
        <v>79</v>
      </c>
      <c r="V81" s="23" t="s">
        <v>209</v>
      </c>
      <c r="W81" s="78">
        <v>47.1773</v>
      </c>
      <c r="Z81" s="23">
        <v>1</v>
      </c>
      <c r="AA81" s="99">
        <v>1</v>
      </c>
      <c r="AB81" s="78">
        <v>2070</v>
      </c>
      <c r="AC81" s="78">
        <v>9593.824908</v>
      </c>
      <c r="AD81" s="78">
        <v>0</v>
      </c>
      <c r="AE81" s="78">
        <v>0</v>
      </c>
    </row>
    <row r="82" spans="1:31" ht="12.75">
      <c r="A82" s="23">
        <v>131</v>
      </c>
      <c r="B82" s="23">
        <v>2400</v>
      </c>
      <c r="C82" s="30" t="s">
        <v>204</v>
      </c>
      <c r="D82" s="31" t="s">
        <v>67</v>
      </c>
      <c r="E82" s="32" t="s">
        <v>197</v>
      </c>
      <c r="F82" s="32" t="s">
        <v>69</v>
      </c>
      <c r="G82" s="32" t="s">
        <v>205</v>
      </c>
      <c r="H82" s="33" t="s">
        <v>71</v>
      </c>
      <c r="I82" s="31" t="s">
        <v>72</v>
      </c>
      <c r="J82" s="34" t="s">
        <v>73</v>
      </c>
      <c r="K82" s="35">
        <v>1</v>
      </c>
      <c r="L82" s="36">
        <v>78125.61</v>
      </c>
      <c r="M82" s="36">
        <v>11663.824908</v>
      </c>
      <c r="P82" s="23" t="s">
        <v>206</v>
      </c>
      <c r="Q82" s="23" t="s">
        <v>207</v>
      </c>
      <c r="R82" s="23" t="s">
        <v>76</v>
      </c>
      <c r="S82" s="23" t="s">
        <v>124</v>
      </c>
      <c r="T82" s="23" t="s">
        <v>208</v>
      </c>
      <c r="U82" s="23" t="s">
        <v>79</v>
      </c>
      <c r="V82" s="23" t="s">
        <v>209</v>
      </c>
      <c r="W82" s="78">
        <v>47.1773</v>
      </c>
      <c r="Z82" s="23">
        <v>1</v>
      </c>
      <c r="AA82" s="99">
        <v>1</v>
      </c>
      <c r="AB82" s="78">
        <v>2070</v>
      </c>
      <c r="AC82" s="78">
        <v>9593.824908</v>
      </c>
      <c r="AD82" s="78">
        <v>0</v>
      </c>
      <c r="AE82" s="78">
        <v>0</v>
      </c>
    </row>
    <row r="83" spans="1:31" ht="12.75">
      <c r="A83" s="23">
        <v>131</v>
      </c>
      <c r="B83" s="23">
        <v>2400</v>
      </c>
      <c r="C83" s="30" t="s">
        <v>204</v>
      </c>
      <c r="D83" s="31" t="s">
        <v>67</v>
      </c>
      <c r="E83" s="32" t="s">
        <v>197</v>
      </c>
      <c r="F83" s="32" t="s">
        <v>69</v>
      </c>
      <c r="G83" s="32" t="s">
        <v>205</v>
      </c>
      <c r="H83" s="33" t="s">
        <v>71</v>
      </c>
      <c r="I83" s="31" t="s">
        <v>72</v>
      </c>
      <c r="J83" s="34" t="s">
        <v>73</v>
      </c>
      <c r="K83" s="35">
        <v>1</v>
      </c>
      <c r="L83" s="36">
        <v>82457.04</v>
      </c>
      <c r="M83" s="36">
        <v>23650.724512</v>
      </c>
      <c r="P83" s="23" t="s">
        <v>206</v>
      </c>
      <c r="Q83" s="23" t="s">
        <v>207</v>
      </c>
      <c r="R83" s="23" t="s">
        <v>76</v>
      </c>
      <c r="S83" s="23" t="s">
        <v>124</v>
      </c>
      <c r="T83" s="23" t="s">
        <v>208</v>
      </c>
      <c r="U83" s="23" t="s">
        <v>79</v>
      </c>
      <c r="V83" s="23" t="s">
        <v>210</v>
      </c>
      <c r="W83" s="78">
        <v>49.7929</v>
      </c>
      <c r="Z83" s="23">
        <v>1</v>
      </c>
      <c r="AA83" s="99">
        <v>1</v>
      </c>
      <c r="AB83" s="78">
        <v>2185</v>
      </c>
      <c r="AC83" s="78">
        <v>10125.724511999999</v>
      </c>
      <c r="AD83" s="78">
        <v>11340</v>
      </c>
      <c r="AE83" s="78">
        <v>0</v>
      </c>
    </row>
    <row r="84" spans="1:31" ht="12.75">
      <c r="A84" s="23">
        <v>131</v>
      </c>
      <c r="B84" s="23">
        <v>2400</v>
      </c>
      <c r="C84" s="30" t="s">
        <v>204</v>
      </c>
      <c r="D84" s="31" t="s">
        <v>67</v>
      </c>
      <c r="E84" s="32" t="s">
        <v>197</v>
      </c>
      <c r="F84" s="32" t="s">
        <v>69</v>
      </c>
      <c r="G84" s="32" t="s">
        <v>205</v>
      </c>
      <c r="H84" s="33" t="s">
        <v>71</v>
      </c>
      <c r="I84" s="31" t="s">
        <v>72</v>
      </c>
      <c r="J84" s="34" t="s">
        <v>73</v>
      </c>
      <c r="K84" s="35">
        <v>1</v>
      </c>
      <c r="L84" s="36">
        <v>84622.59</v>
      </c>
      <c r="M84" s="36">
        <v>23973.654051999998</v>
      </c>
      <c r="P84" s="23" t="s">
        <v>206</v>
      </c>
      <c r="Q84" s="23" t="s">
        <v>207</v>
      </c>
      <c r="R84" s="23" t="s">
        <v>76</v>
      </c>
      <c r="S84" s="23" t="s">
        <v>124</v>
      </c>
      <c r="T84" s="23" t="s">
        <v>208</v>
      </c>
      <c r="U84" s="23" t="s">
        <v>79</v>
      </c>
      <c r="V84" s="23" t="s">
        <v>211</v>
      </c>
      <c r="W84" s="78">
        <v>51.10060000000001</v>
      </c>
      <c r="Z84" s="23">
        <v>1</v>
      </c>
      <c r="AA84" s="99">
        <v>1</v>
      </c>
      <c r="AB84" s="78">
        <v>2242</v>
      </c>
      <c r="AC84" s="78">
        <v>10391.654052</v>
      </c>
      <c r="AD84" s="78">
        <v>11340</v>
      </c>
      <c r="AE84" s="78">
        <v>0</v>
      </c>
    </row>
    <row r="85" ht="12.75">
      <c r="A85" s="105" t="s">
        <v>213</v>
      </c>
    </row>
    <row r="86" spans="1:31" ht="12.75">
      <c r="A86" s="23">
        <v>140</v>
      </c>
      <c r="B86" s="23">
        <v>1000</v>
      </c>
      <c r="C86" s="30" t="s">
        <v>214</v>
      </c>
      <c r="D86" s="31" t="s">
        <v>67</v>
      </c>
      <c r="E86" s="32" t="s">
        <v>68</v>
      </c>
      <c r="F86" s="32" t="s">
        <v>215</v>
      </c>
      <c r="G86" s="32" t="s">
        <v>216</v>
      </c>
      <c r="H86" s="33" t="s">
        <v>71</v>
      </c>
      <c r="I86" s="31" t="s">
        <v>72</v>
      </c>
      <c r="J86" s="34" t="s">
        <v>217</v>
      </c>
      <c r="K86" s="35">
        <v>1</v>
      </c>
      <c r="L86" s="36">
        <v>28131.93</v>
      </c>
      <c r="M86" s="36">
        <v>11354.001004</v>
      </c>
      <c r="P86" s="23" t="s">
        <v>218</v>
      </c>
      <c r="Q86" s="23" t="s">
        <v>219</v>
      </c>
      <c r="R86" s="23" t="s">
        <v>76</v>
      </c>
      <c r="S86" s="23" t="s">
        <v>77</v>
      </c>
      <c r="T86" s="23" t="s">
        <v>220</v>
      </c>
      <c r="U86" s="23" t="s">
        <v>79</v>
      </c>
      <c r="V86" s="23" t="s">
        <v>221</v>
      </c>
      <c r="W86" s="78">
        <v>19.2158</v>
      </c>
      <c r="Z86" s="23">
        <v>1</v>
      </c>
      <c r="AA86" s="99">
        <v>1</v>
      </c>
      <c r="AB86" s="78">
        <v>745</v>
      </c>
      <c r="AC86" s="78">
        <v>3454.601004</v>
      </c>
      <c r="AD86" s="78">
        <v>0</v>
      </c>
      <c r="AE86" s="78">
        <v>7154.4</v>
      </c>
    </row>
    <row r="87" spans="1:31" ht="12.75">
      <c r="A87" s="23">
        <v>140</v>
      </c>
      <c r="B87" s="23">
        <v>1000</v>
      </c>
      <c r="C87" s="30" t="s">
        <v>222</v>
      </c>
      <c r="D87" s="31" t="s">
        <v>67</v>
      </c>
      <c r="E87" s="32" t="s">
        <v>68</v>
      </c>
      <c r="F87" s="32" t="s">
        <v>223</v>
      </c>
      <c r="G87" s="32" t="s">
        <v>216</v>
      </c>
      <c r="H87" s="33" t="s">
        <v>71</v>
      </c>
      <c r="I87" s="31" t="s">
        <v>72</v>
      </c>
      <c r="J87" s="34" t="s">
        <v>224</v>
      </c>
      <c r="K87" s="35">
        <v>1</v>
      </c>
      <c r="L87" s="36">
        <v>20950.72</v>
      </c>
      <c r="M87" s="36">
        <v>10282.148416</v>
      </c>
      <c r="P87" s="23" t="s">
        <v>225</v>
      </c>
      <c r="Q87" s="23" t="s">
        <v>226</v>
      </c>
      <c r="R87" s="23" t="s">
        <v>76</v>
      </c>
      <c r="S87" s="23" t="s">
        <v>77</v>
      </c>
      <c r="T87" s="23" t="s">
        <v>220</v>
      </c>
      <c r="U87" s="23" t="s">
        <v>79</v>
      </c>
      <c r="V87" s="23" t="s">
        <v>227</v>
      </c>
      <c r="W87" s="78">
        <v>14.3106</v>
      </c>
      <c r="Z87" s="23">
        <v>1</v>
      </c>
      <c r="AA87" s="99">
        <v>1</v>
      </c>
      <c r="AB87" s="78">
        <v>555</v>
      </c>
      <c r="AC87" s="78">
        <v>2572.7484160000004</v>
      </c>
      <c r="AD87" s="78">
        <v>0</v>
      </c>
      <c r="AE87" s="78">
        <v>7154.4</v>
      </c>
    </row>
    <row r="88" spans="1:31" ht="12.75">
      <c r="A88" s="23">
        <v>140</v>
      </c>
      <c r="B88" s="23">
        <v>1000</v>
      </c>
      <c r="C88" s="30" t="s">
        <v>228</v>
      </c>
      <c r="D88" s="31" t="s">
        <v>67</v>
      </c>
      <c r="E88" s="32" t="s">
        <v>68</v>
      </c>
      <c r="F88" s="32" t="s">
        <v>223</v>
      </c>
      <c r="G88" s="32" t="s">
        <v>216</v>
      </c>
      <c r="H88" s="33" t="s">
        <v>71</v>
      </c>
      <c r="I88" s="31" t="s">
        <v>72</v>
      </c>
      <c r="J88" s="34" t="s">
        <v>224</v>
      </c>
      <c r="K88" s="35">
        <v>1</v>
      </c>
      <c r="L88" s="36">
        <v>21908.17</v>
      </c>
      <c r="M88" s="36">
        <v>10425.723276</v>
      </c>
      <c r="P88" s="23" t="s">
        <v>229</v>
      </c>
      <c r="Q88" s="23" t="s">
        <v>230</v>
      </c>
      <c r="R88" s="23" t="s">
        <v>76</v>
      </c>
      <c r="S88" s="23" t="s">
        <v>77</v>
      </c>
      <c r="T88" s="23" t="s">
        <v>220</v>
      </c>
      <c r="U88" s="23" t="s">
        <v>79</v>
      </c>
      <c r="V88" s="23" t="s">
        <v>231</v>
      </c>
      <c r="W88" s="78">
        <v>14.9646</v>
      </c>
      <c r="Z88" s="23">
        <v>1</v>
      </c>
      <c r="AA88" s="99">
        <v>1</v>
      </c>
      <c r="AB88" s="78">
        <v>581</v>
      </c>
      <c r="AC88" s="78">
        <v>2690.323276</v>
      </c>
      <c r="AD88" s="78">
        <v>0</v>
      </c>
      <c r="AE88" s="78">
        <v>7154.4</v>
      </c>
    </row>
    <row r="89" spans="1:31" ht="12.75">
      <c r="A89" s="23">
        <v>140</v>
      </c>
      <c r="B89" s="23">
        <v>1000</v>
      </c>
      <c r="C89" s="30" t="s">
        <v>232</v>
      </c>
      <c r="D89" s="31" t="s">
        <v>67</v>
      </c>
      <c r="E89" s="32" t="s">
        <v>68</v>
      </c>
      <c r="F89" s="32" t="s">
        <v>223</v>
      </c>
      <c r="G89" s="32" t="s">
        <v>216</v>
      </c>
      <c r="H89" s="33" t="s">
        <v>71</v>
      </c>
      <c r="I89" s="31" t="s">
        <v>72</v>
      </c>
      <c r="J89" s="34" t="s">
        <v>224</v>
      </c>
      <c r="K89" s="35">
        <v>1</v>
      </c>
      <c r="L89" s="36">
        <v>21908.17</v>
      </c>
      <c r="M89" s="36">
        <v>10425.723276</v>
      </c>
      <c r="P89" s="23" t="s">
        <v>233</v>
      </c>
      <c r="Q89" s="23" t="s">
        <v>234</v>
      </c>
      <c r="R89" s="23" t="s">
        <v>76</v>
      </c>
      <c r="S89" s="23" t="s">
        <v>77</v>
      </c>
      <c r="T89" s="23" t="s">
        <v>220</v>
      </c>
      <c r="U89" s="23" t="s">
        <v>79</v>
      </c>
      <c r="V89" s="23" t="s">
        <v>231</v>
      </c>
      <c r="W89" s="78">
        <v>14.9646</v>
      </c>
      <c r="Z89" s="23">
        <v>1</v>
      </c>
      <c r="AA89" s="99">
        <v>1</v>
      </c>
      <c r="AB89" s="78">
        <v>581</v>
      </c>
      <c r="AC89" s="78">
        <v>2690.323276</v>
      </c>
      <c r="AD89" s="78">
        <v>0</v>
      </c>
      <c r="AE89" s="78">
        <v>7154.4</v>
      </c>
    </row>
    <row r="90" spans="1:31" ht="12.75">
      <c r="A90" s="23">
        <v>140</v>
      </c>
      <c r="B90" s="23">
        <v>1000</v>
      </c>
      <c r="C90" s="30" t="s">
        <v>235</v>
      </c>
      <c r="D90" s="31" t="s">
        <v>67</v>
      </c>
      <c r="E90" s="32" t="s">
        <v>68</v>
      </c>
      <c r="F90" s="32" t="s">
        <v>223</v>
      </c>
      <c r="G90" s="32" t="s">
        <v>216</v>
      </c>
      <c r="H90" s="33" t="s">
        <v>71</v>
      </c>
      <c r="I90" s="31" t="s">
        <v>72</v>
      </c>
      <c r="J90" s="34" t="s">
        <v>224</v>
      </c>
      <c r="K90" s="35">
        <v>1</v>
      </c>
      <c r="L90" s="36">
        <v>25259.42</v>
      </c>
      <c r="M90" s="36">
        <v>10925.256776</v>
      </c>
      <c r="P90" s="23" t="s">
        <v>236</v>
      </c>
      <c r="Q90" s="23" t="s">
        <v>237</v>
      </c>
      <c r="R90" s="23" t="s">
        <v>76</v>
      </c>
      <c r="S90" s="23" t="s">
        <v>77</v>
      </c>
      <c r="T90" s="23" t="s">
        <v>220</v>
      </c>
      <c r="U90" s="23" t="s">
        <v>79</v>
      </c>
      <c r="V90" s="23" t="s">
        <v>238</v>
      </c>
      <c r="W90" s="78">
        <v>17.2537</v>
      </c>
      <c r="Z90" s="23">
        <v>1</v>
      </c>
      <c r="AA90" s="99">
        <v>1</v>
      </c>
      <c r="AB90" s="78">
        <v>669</v>
      </c>
      <c r="AC90" s="78">
        <v>3101.856776</v>
      </c>
      <c r="AD90" s="78">
        <v>0</v>
      </c>
      <c r="AE90" s="78">
        <v>7154.4</v>
      </c>
    </row>
    <row r="91" spans="1:31" ht="12.75">
      <c r="A91" s="23">
        <v>140</v>
      </c>
      <c r="B91" s="23">
        <v>1000</v>
      </c>
      <c r="C91" s="30" t="s">
        <v>232</v>
      </c>
      <c r="D91" s="31" t="s">
        <v>67</v>
      </c>
      <c r="E91" s="32" t="s">
        <v>68</v>
      </c>
      <c r="F91" s="32" t="s">
        <v>223</v>
      </c>
      <c r="G91" s="32" t="s">
        <v>216</v>
      </c>
      <c r="H91" s="33" t="s">
        <v>71</v>
      </c>
      <c r="I91" s="31" t="s">
        <v>72</v>
      </c>
      <c r="J91" s="34" t="s">
        <v>224</v>
      </c>
      <c r="K91" s="35">
        <v>1</v>
      </c>
      <c r="L91" s="36">
        <v>27653.2</v>
      </c>
      <c r="M91" s="36">
        <v>11283.21296</v>
      </c>
      <c r="P91" s="23" t="s">
        <v>233</v>
      </c>
      <c r="Q91" s="23" t="s">
        <v>234</v>
      </c>
      <c r="R91" s="23" t="s">
        <v>76</v>
      </c>
      <c r="S91" s="23" t="s">
        <v>77</v>
      </c>
      <c r="T91" s="23" t="s">
        <v>220</v>
      </c>
      <c r="U91" s="23" t="s">
        <v>79</v>
      </c>
      <c r="V91" s="23" t="s">
        <v>239</v>
      </c>
      <c r="W91" s="78">
        <v>18.8888</v>
      </c>
      <c r="Z91" s="23">
        <v>1</v>
      </c>
      <c r="AA91" s="99">
        <v>1</v>
      </c>
      <c r="AB91" s="78">
        <v>733</v>
      </c>
      <c r="AC91" s="78">
        <v>3395.81296</v>
      </c>
      <c r="AD91" s="78">
        <v>0</v>
      </c>
      <c r="AE91" s="78">
        <v>7154.4</v>
      </c>
    </row>
    <row r="92" spans="1:31" ht="12.75">
      <c r="A92" s="23">
        <v>140</v>
      </c>
      <c r="B92" s="23">
        <v>1000</v>
      </c>
      <c r="C92" s="30" t="s">
        <v>232</v>
      </c>
      <c r="D92" s="31" t="s">
        <v>67</v>
      </c>
      <c r="E92" s="32" t="s">
        <v>68</v>
      </c>
      <c r="F92" s="32" t="s">
        <v>223</v>
      </c>
      <c r="G92" s="32" t="s">
        <v>216</v>
      </c>
      <c r="H92" s="33" t="s">
        <v>71</v>
      </c>
      <c r="I92" s="31" t="s">
        <v>72</v>
      </c>
      <c r="J92" s="34" t="s">
        <v>224</v>
      </c>
      <c r="K92" s="35">
        <v>1</v>
      </c>
      <c r="L92" s="36">
        <v>28131.93</v>
      </c>
      <c r="M92" s="36">
        <v>11354.001004</v>
      </c>
      <c r="P92" s="23" t="s">
        <v>233</v>
      </c>
      <c r="Q92" s="23" t="s">
        <v>234</v>
      </c>
      <c r="R92" s="23" t="s">
        <v>76</v>
      </c>
      <c r="S92" s="23" t="s">
        <v>77</v>
      </c>
      <c r="T92" s="23" t="s">
        <v>220</v>
      </c>
      <c r="U92" s="23" t="s">
        <v>79</v>
      </c>
      <c r="V92" s="23" t="s">
        <v>221</v>
      </c>
      <c r="W92" s="78">
        <v>19.2158</v>
      </c>
      <c r="Z92" s="23">
        <v>1</v>
      </c>
      <c r="AA92" s="99">
        <v>1</v>
      </c>
      <c r="AB92" s="78">
        <v>745</v>
      </c>
      <c r="AC92" s="78">
        <v>3454.601004</v>
      </c>
      <c r="AD92" s="78">
        <v>0</v>
      </c>
      <c r="AE92" s="78">
        <v>7154.4</v>
      </c>
    </row>
    <row r="93" spans="1:31" ht="12.75">
      <c r="A93" s="23">
        <v>140</v>
      </c>
      <c r="B93" s="23">
        <v>1000</v>
      </c>
      <c r="C93" s="30" t="s">
        <v>232</v>
      </c>
      <c r="D93" s="31" t="s">
        <v>67</v>
      </c>
      <c r="E93" s="32" t="s">
        <v>68</v>
      </c>
      <c r="F93" s="32" t="s">
        <v>223</v>
      </c>
      <c r="G93" s="32" t="s">
        <v>216</v>
      </c>
      <c r="H93" s="33" t="s">
        <v>71</v>
      </c>
      <c r="I93" s="31" t="s">
        <v>72</v>
      </c>
      <c r="J93" s="34" t="s">
        <v>224</v>
      </c>
      <c r="K93" s="35">
        <v>1</v>
      </c>
      <c r="L93" s="36">
        <v>28610.66</v>
      </c>
      <c r="M93" s="36">
        <v>11425.789047999999</v>
      </c>
      <c r="P93" s="23" t="s">
        <v>233</v>
      </c>
      <c r="Q93" s="23" t="s">
        <v>234</v>
      </c>
      <c r="R93" s="23" t="s">
        <v>76</v>
      </c>
      <c r="S93" s="23" t="s">
        <v>77</v>
      </c>
      <c r="T93" s="23" t="s">
        <v>220</v>
      </c>
      <c r="U93" s="23" t="s">
        <v>79</v>
      </c>
      <c r="V93" s="23" t="s">
        <v>240</v>
      </c>
      <c r="W93" s="78">
        <v>19.5428</v>
      </c>
      <c r="Z93" s="23">
        <v>1</v>
      </c>
      <c r="AA93" s="99">
        <v>1</v>
      </c>
      <c r="AB93" s="78">
        <v>758</v>
      </c>
      <c r="AC93" s="78">
        <v>3513.389048</v>
      </c>
      <c r="AD93" s="78">
        <v>0</v>
      </c>
      <c r="AE93" s="78">
        <v>7154.4</v>
      </c>
    </row>
    <row r="94" ht="12.75">
      <c r="A94" s="105" t="s">
        <v>242</v>
      </c>
    </row>
    <row r="95" spans="1:31" ht="12.75">
      <c r="A95" s="23">
        <v>142</v>
      </c>
      <c r="B95" s="23">
        <v>2100</v>
      </c>
      <c r="C95" s="30" t="s">
        <v>243</v>
      </c>
      <c r="D95" s="31" t="s">
        <v>67</v>
      </c>
      <c r="E95" s="32" t="s">
        <v>244</v>
      </c>
      <c r="F95" s="32" t="s">
        <v>124</v>
      </c>
      <c r="G95" s="32" t="s">
        <v>245</v>
      </c>
      <c r="H95" s="33" t="s">
        <v>71</v>
      </c>
      <c r="I95" s="31" t="s">
        <v>72</v>
      </c>
      <c r="J95" s="34" t="s">
        <v>73</v>
      </c>
      <c r="K95" s="35">
        <v>1</v>
      </c>
      <c r="L95" s="36">
        <v>36210.26</v>
      </c>
      <c r="M95" s="36">
        <v>12561.019928</v>
      </c>
      <c r="P95" s="23" t="s">
        <v>246</v>
      </c>
      <c r="Q95" s="23" t="s">
        <v>247</v>
      </c>
      <c r="R95" s="23" t="s">
        <v>76</v>
      </c>
      <c r="S95" s="23" t="s">
        <v>77</v>
      </c>
      <c r="T95" s="23" t="s">
        <v>248</v>
      </c>
      <c r="U95" s="23" t="s">
        <v>79</v>
      </c>
      <c r="V95" s="23" t="s">
        <v>249</v>
      </c>
      <c r="W95" s="78">
        <v>21.866100000000003</v>
      </c>
      <c r="Z95" s="23">
        <v>1</v>
      </c>
      <c r="AA95" s="99">
        <v>1</v>
      </c>
      <c r="AB95" s="78">
        <v>960</v>
      </c>
      <c r="AC95" s="78">
        <v>4446.619928</v>
      </c>
      <c r="AD95" s="78">
        <v>0</v>
      </c>
      <c r="AE95" s="78">
        <v>7154.4</v>
      </c>
    </row>
    <row r="96" spans="1:31" ht="12.75">
      <c r="A96" s="23">
        <v>142</v>
      </c>
      <c r="B96" s="23">
        <v>2400</v>
      </c>
      <c r="C96" s="30" t="s">
        <v>250</v>
      </c>
      <c r="D96" s="31" t="s">
        <v>67</v>
      </c>
      <c r="E96" s="32" t="s">
        <v>197</v>
      </c>
      <c r="F96" s="32" t="s">
        <v>251</v>
      </c>
      <c r="G96" s="32" t="s">
        <v>245</v>
      </c>
      <c r="H96" s="33" t="s">
        <v>71</v>
      </c>
      <c r="I96" s="31" t="s">
        <v>72</v>
      </c>
      <c r="J96" s="34" t="s">
        <v>73</v>
      </c>
      <c r="K96" s="35">
        <v>1</v>
      </c>
      <c r="L96" s="36">
        <v>23550.01</v>
      </c>
      <c r="M96" s="36">
        <v>10670.341228</v>
      </c>
      <c r="P96" s="23" t="s">
        <v>252</v>
      </c>
      <c r="Q96" s="23" t="s">
        <v>253</v>
      </c>
      <c r="R96" s="23" t="s">
        <v>76</v>
      </c>
      <c r="S96" s="23" t="s">
        <v>77</v>
      </c>
      <c r="T96" s="23" t="s">
        <v>254</v>
      </c>
      <c r="U96" s="23" t="s">
        <v>79</v>
      </c>
      <c r="V96" s="23" t="s">
        <v>255</v>
      </c>
      <c r="W96" s="78">
        <v>15.2526</v>
      </c>
      <c r="Z96" s="23">
        <v>1</v>
      </c>
      <c r="AA96" s="99">
        <v>1</v>
      </c>
      <c r="AB96" s="78">
        <v>624</v>
      </c>
      <c r="AC96" s="78">
        <v>2891.941228</v>
      </c>
      <c r="AD96" s="78">
        <v>0</v>
      </c>
      <c r="AE96" s="78">
        <v>7154.4</v>
      </c>
    </row>
    <row r="97" spans="1:31" ht="12.75">
      <c r="A97" s="23">
        <v>142</v>
      </c>
      <c r="B97" s="23">
        <v>2400</v>
      </c>
      <c r="C97" s="30" t="s">
        <v>250</v>
      </c>
      <c r="D97" s="31" t="s">
        <v>67</v>
      </c>
      <c r="E97" s="32" t="s">
        <v>197</v>
      </c>
      <c r="F97" s="32" t="s">
        <v>251</v>
      </c>
      <c r="G97" s="32" t="s">
        <v>245</v>
      </c>
      <c r="H97" s="33" t="s">
        <v>71</v>
      </c>
      <c r="I97" s="31" t="s">
        <v>72</v>
      </c>
      <c r="J97" s="34" t="s">
        <v>73</v>
      </c>
      <c r="K97" s="35">
        <v>1</v>
      </c>
      <c r="L97" s="36">
        <v>26541.98</v>
      </c>
      <c r="M97" s="36">
        <v>11116.755143999999</v>
      </c>
      <c r="P97" s="23" t="s">
        <v>252</v>
      </c>
      <c r="Q97" s="23" t="s">
        <v>253</v>
      </c>
      <c r="R97" s="23" t="s">
        <v>76</v>
      </c>
      <c r="S97" s="23" t="s">
        <v>77</v>
      </c>
      <c r="T97" s="23" t="s">
        <v>254</v>
      </c>
      <c r="U97" s="23" t="s">
        <v>79</v>
      </c>
      <c r="V97" s="23" t="s">
        <v>256</v>
      </c>
      <c r="W97" s="78">
        <v>17.1904</v>
      </c>
      <c r="Z97" s="23">
        <v>1</v>
      </c>
      <c r="AA97" s="99">
        <v>1</v>
      </c>
      <c r="AB97" s="78">
        <v>703</v>
      </c>
      <c r="AC97" s="78">
        <v>3259.355144</v>
      </c>
      <c r="AD97" s="78">
        <v>0</v>
      </c>
      <c r="AE97" s="78">
        <v>7154.4</v>
      </c>
    </row>
    <row r="98" spans="1:31" ht="12.75">
      <c r="A98" s="23">
        <v>142</v>
      </c>
      <c r="B98" s="23">
        <v>2400</v>
      </c>
      <c r="C98" s="30" t="s">
        <v>257</v>
      </c>
      <c r="D98" s="31" t="s">
        <v>67</v>
      </c>
      <c r="E98" s="32" t="s">
        <v>197</v>
      </c>
      <c r="F98" s="32" t="s">
        <v>251</v>
      </c>
      <c r="G98" s="32" t="s">
        <v>245</v>
      </c>
      <c r="H98" s="33" t="s">
        <v>71</v>
      </c>
      <c r="I98" s="31" t="s">
        <v>72</v>
      </c>
      <c r="J98" s="34" t="s">
        <v>73</v>
      </c>
      <c r="K98" s="35">
        <v>1</v>
      </c>
      <c r="L98" s="36">
        <v>29912.57</v>
      </c>
      <c r="M98" s="36">
        <v>11620.663596</v>
      </c>
      <c r="P98" s="23" t="s">
        <v>258</v>
      </c>
      <c r="Q98" s="23" t="s">
        <v>259</v>
      </c>
      <c r="R98" s="23" t="s">
        <v>76</v>
      </c>
      <c r="S98" s="23" t="s">
        <v>77</v>
      </c>
      <c r="T98" s="23" t="s">
        <v>260</v>
      </c>
      <c r="U98" s="23" t="s">
        <v>79</v>
      </c>
      <c r="V98" s="23" t="s">
        <v>261</v>
      </c>
      <c r="W98" s="78">
        <v>15.7767</v>
      </c>
      <c r="Z98" s="23">
        <v>1</v>
      </c>
      <c r="AA98" s="99">
        <v>1</v>
      </c>
      <c r="AB98" s="78">
        <v>793</v>
      </c>
      <c r="AC98" s="78">
        <v>3673.2635960000002</v>
      </c>
      <c r="AD98" s="78">
        <v>0</v>
      </c>
      <c r="AE98" s="78">
        <v>7154.4</v>
      </c>
    </row>
    <row r="99" spans="1:31" ht="12.75">
      <c r="A99" s="23">
        <v>142</v>
      </c>
      <c r="B99" s="23">
        <v>2400</v>
      </c>
      <c r="C99" s="30" t="s">
        <v>262</v>
      </c>
      <c r="D99" s="31" t="s">
        <v>67</v>
      </c>
      <c r="E99" s="32" t="s">
        <v>197</v>
      </c>
      <c r="F99" s="32" t="s">
        <v>251</v>
      </c>
      <c r="G99" s="32" t="s">
        <v>245</v>
      </c>
      <c r="H99" s="33" t="s">
        <v>71</v>
      </c>
      <c r="I99" s="31" t="s">
        <v>72</v>
      </c>
      <c r="J99" s="34" t="s">
        <v>73</v>
      </c>
      <c r="K99" s="35">
        <v>1</v>
      </c>
      <c r="L99" s="36">
        <v>27823.03</v>
      </c>
      <c r="M99" s="36">
        <v>11308.068083999999</v>
      </c>
      <c r="P99" s="23" t="s">
        <v>263</v>
      </c>
      <c r="Q99" s="23" t="s">
        <v>264</v>
      </c>
      <c r="R99" s="23" t="s">
        <v>76</v>
      </c>
      <c r="S99" s="23" t="s">
        <v>124</v>
      </c>
      <c r="T99" s="23" t="s">
        <v>254</v>
      </c>
      <c r="U99" s="23" t="s">
        <v>79</v>
      </c>
      <c r="V99" s="23" t="s">
        <v>265</v>
      </c>
      <c r="W99" s="78">
        <v>18.0201</v>
      </c>
      <c r="Z99" s="23">
        <v>1</v>
      </c>
      <c r="AA99" s="99">
        <v>1</v>
      </c>
      <c r="AB99" s="78">
        <v>737</v>
      </c>
      <c r="AC99" s="78">
        <v>3416.668084</v>
      </c>
      <c r="AD99" s="78">
        <v>0</v>
      </c>
      <c r="AE99" s="78">
        <v>7154.4</v>
      </c>
    </row>
    <row r="100" spans="1:31" ht="12.75">
      <c r="A100" s="23">
        <v>142</v>
      </c>
      <c r="B100" s="23">
        <v>2400</v>
      </c>
      <c r="C100" s="30" t="s">
        <v>262</v>
      </c>
      <c r="D100" s="31" t="s">
        <v>67</v>
      </c>
      <c r="E100" s="32" t="s">
        <v>197</v>
      </c>
      <c r="F100" s="32" t="s">
        <v>251</v>
      </c>
      <c r="G100" s="32" t="s">
        <v>245</v>
      </c>
      <c r="H100" s="33" t="s">
        <v>71</v>
      </c>
      <c r="I100" s="31" t="s">
        <v>72</v>
      </c>
      <c r="J100" s="34" t="s">
        <v>73</v>
      </c>
      <c r="K100" s="35">
        <v>1</v>
      </c>
      <c r="L100" s="36">
        <v>28812.74</v>
      </c>
      <c r="M100" s="36">
        <v>11456.604471999999</v>
      </c>
      <c r="P100" s="23" t="s">
        <v>263</v>
      </c>
      <c r="Q100" s="23" t="s">
        <v>264</v>
      </c>
      <c r="R100" s="23" t="s">
        <v>76</v>
      </c>
      <c r="S100" s="23" t="s">
        <v>77</v>
      </c>
      <c r="T100" s="23" t="s">
        <v>254</v>
      </c>
      <c r="U100" s="23" t="s">
        <v>79</v>
      </c>
      <c r="V100" s="23" t="s">
        <v>266</v>
      </c>
      <c r="W100" s="78">
        <v>18.6611</v>
      </c>
      <c r="Z100" s="23">
        <v>1</v>
      </c>
      <c r="AA100" s="99">
        <v>1</v>
      </c>
      <c r="AB100" s="78">
        <v>764</v>
      </c>
      <c r="AC100" s="78">
        <v>3538.2044720000004</v>
      </c>
      <c r="AD100" s="78">
        <v>0</v>
      </c>
      <c r="AE100" s="78">
        <v>7154.4</v>
      </c>
    </row>
    <row r="101" spans="1:31" ht="12.75">
      <c r="A101" s="23">
        <v>142</v>
      </c>
      <c r="B101" s="23">
        <v>2400</v>
      </c>
      <c r="C101" s="30" t="s">
        <v>267</v>
      </c>
      <c r="D101" s="31" t="s">
        <v>67</v>
      </c>
      <c r="E101" s="32" t="s">
        <v>197</v>
      </c>
      <c r="F101" s="32" t="s">
        <v>251</v>
      </c>
      <c r="G101" s="32" t="s">
        <v>245</v>
      </c>
      <c r="H101" s="33" t="s">
        <v>71</v>
      </c>
      <c r="I101" s="31" t="s">
        <v>72</v>
      </c>
      <c r="J101" s="34" t="s">
        <v>73</v>
      </c>
      <c r="K101" s="35">
        <v>1</v>
      </c>
      <c r="L101" s="36">
        <v>40850.48</v>
      </c>
      <c r="M101" s="36">
        <v>13253.838944</v>
      </c>
      <c r="P101" s="23" t="s">
        <v>268</v>
      </c>
      <c r="Q101" s="23" t="s">
        <v>269</v>
      </c>
      <c r="R101" s="23" t="s">
        <v>76</v>
      </c>
      <c r="S101" s="23" t="s">
        <v>124</v>
      </c>
      <c r="T101" s="23" t="s">
        <v>260</v>
      </c>
      <c r="U101" s="23" t="s">
        <v>79</v>
      </c>
      <c r="V101" s="23" t="s">
        <v>270</v>
      </c>
      <c r="W101" s="78">
        <v>21.5456</v>
      </c>
      <c r="Z101" s="23">
        <v>1</v>
      </c>
      <c r="AA101" s="99">
        <v>1</v>
      </c>
      <c r="AB101" s="78">
        <v>1083</v>
      </c>
      <c r="AC101" s="78">
        <v>5016.438944</v>
      </c>
      <c r="AD101" s="78">
        <v>0</v>
      </c>
      <c r="AE101" s="78">
        <v>7154.4</v>
      </c>
    </row>
    <row r="102" ht="12.75">
      <c r="A102" s="105" t="s">
        <v>272</v>
      </c>
    </row>
    <row r="103" spans="1:31" ht="12.75">
      <c r="A103" s="23">
        <v>165</v>
      </c>
      <c r="B103" s="23">
        <v>2220</v>
      </c>
      <c r="C103" s="30" t="s">
        <v>273</v>
      </c>
      <c r="D103" s="31" t="s">
        <v>67</v>
      </c>
      <c r="E103" s="32" t="s">
        <v>274</v>
      </c>
      <c r="F103" s="32" t="s">
        <v>69</v>
      </c>
      <c r="G103" s="32" t="s">
        <v>70</v>
      </c>
      <c r="H103" s="33" t="s">
        <v>71</v>
      </c>
      <c r="I103" s="31" t="s">
        <v>72</v>
      </c>
      <c r="J103" s="34" t="s">
        <v>275</v>
      </c>
      <c r="K103" s="35">
        <v>1</v>
      </c>
      <c r="L103" s="36">
        <v>61452.44</v>
      </c>
      <c r="M103" s="36">
        <v>20514.359632</v>
      </c>
      <c r="P103" s="23" t="s">
        <v>276</v>
      </c>
      <c r="Q103" s="23" t="s">
        <v>277</v>
      </c>
      <c r="R103" s="23" t="s">
        <v>76</v>
      </c>
      <c r="S103" s="23" t="s">
        <v>77</v>
      </c>
      <c r="T103" s="23" t="s">
        <v>78</v>
      </c>
      <c r="U103" s="23" t="s">
        <v>79</v>
      </c>
      <c r="V103" s="23" t="s">
        <v>278</v>
      </c>
      <c r="W103" s="78">
        <v>41.747600000000006</v>
      </c>
      <c r="Z103" s="23">
        <v>1</v>
      </c>
      <c r="AA103" s="99">
        <v>1</v>
      </c>
      <c r="AB103" s="78">
        <v>1628</v>
      </c>
      <c r="AC103" s="78">
        <v>7546.359632000001</v>
      </c>
      <c r="AD103" s="78">
        <v>11340</v>
      </c>
      <c r="AE103" s="78">
        <v>0</v>
      </c>
    </row>
    <row r="104" ht="12.75">
      <c r="A104" s="105" t="s">
        <v>280</v>
      </c>
    </row>
    <row r="105" spans="1:31" ht="12.75">
      <c r="A105" s="23">
        <v>173</v>
      </c>
      <c r="B105" s="23">
        <v>2100</v>
      </c>
      <c r="C105" s="30" t="s">
        <v>281</v>
      </c>
      <c r="D105" s="31" t="s">
        <v>67</v>
      </c>
      <c r="E105" s="32" t="s">
        <v>244</v>
      </c>
      <c r="F105" s="32" t="s">
        <v>164</v>
      </c>
      <c r="G105" s="32" t="s">
        <v>282</v>
      </c>
      <c r="H105" s="33" t="s">
        <v>71</v>
      </c>
      <c r="I105" s="31" t="s">
        <v>72</v>
      </c>
      <c r="J105" s="34" t="s">
        <v>73</v>
      </c>
      <c r="K105" s="35">
        <v>1</v>
      </c>
      <c r="L105" s="36">
        <v>49913.07</v>
      </c>
      <c r="M105" s="36">
        <v>18792.324996</v>
      </c>
      <c r="P105" s="23" t="s">
        <v>283</v>
      </c>
      <c r="Q105" s="23" t="s">
        <v>284</v>
      </c>
      <c r="R105" s="23" t="s">
        <v>76</v>
      </c>
      <c r="S105" s="23" t="s">
        <v>124</v>
      </c>
      <c r="T105" s="23" t="s">
        <v>78</v>
      </c>
      <c r="U105" s="23" t="s">
        <v>79</v>
      </c>
      <c r="V105" s="23" t="s">
        <v>285</v>
      </c>
      <c r="W105" s="78">
        <v>33.9083</v>
      </c>
      <c r="Z105" s="23">
        <v>1</v>
      </c>
      <c r="AA105" s="99">
        <v>1</v>
      </c>
      <c r="AB105" s="78">
        <v>1323</v>
      </c>
      <c r="AC105" s="78">
        <v>6129.324996</v>
      </c>
      <c r="AD105" s="78">
        <v>11340</v>
      </c>
      <c r="AE105" s="78">
        <v>0</v>
      </c>
    </row>
    <row r="106" spans="1:31" ht="12.75">
      <c r="A106" s="23">
        <v>173</v>
      </c>
      <c r="B106" s="23">
        <v>2100</v>
      </c>
      <c r="C106" s="30" t="s">
        <v>286</v>
      </c>
      <c r="D106" s="31" t="s">
        <v>67</v>
      </c>
      <c r="E106" s="32" t="s">
        <v>244</v>
      </c>
      <c r="F106" s="32" t="s">
        <v>164</v>
      </c>
      <c r="G106" s="32" t="s">
        <v>282</v>
      </c>
      <c r="H106" s="33" t="s">
        <v>71</v>
      </c>
      <c r="I106" s="31" t="s">
        <v>72</v>
      </c>
      <c r="J106" s="34" t="s">
        <v>73</v>
      </c>
      <c r="K106" s="35">
        <v>1</v>
      </c>
      <c r="L106" s="36">
        <v>84971.82</v>
      </c>
      <c r="M106" s="36">
        <v>12686.539496000001</v>
      </c>
      <c r="P106" s="23" t="s">
        <v>287</v>
      </c>
      <c r="Q106" s="23" t="s">
        <v>288</v>
      </c>
      <c r="R106" s="23" t="s">
        <v>76</v>
      </c>
      <c r="S106" s="23" t="s">
        <v>124</v>
      </c>
      <c r="T106" s="23" t="s">
        <v>289</v>
      </c>
      <c r="U106" s="23" t="s">
        <v>79</v>
      </c>
      <c r="V106" s="23" t="s">
        <v>290</v>
      </c>
      <c r="W106" s="78">
        <v>51.3115</v>
      </c>
      <c r="Z106" s="23">
        <v>1</v>
      </c>
      <c r="AA106" s="99">
        <v>1</v>
      </c>
      <c r="AB106" s="78">
        <v>2252</v>
      </c>
      <c r="AC106" s="78">
        <v>10434.539496000001</v>
      </c>
      <c r="AD106" s="78">
        <v>0</v>
      </c>
      <c r="AE106" s="78">
        <v>0</v>
      </c>
    </row>
    <row r="107" ht="12.75">
      <c r="A107" s="105" t="s">
        <v>293</v>
      </c>
    </row>
    <row r="108" spans="1:31" ht="12.75">
      <c r="A108" s="23">
        <v>181</v>
      </c>
      <c r="B108" s="23">
        <v>2600</v>
      </c>
      <c r="C108" s="30" t="s">
        <v>294</v>
      </c>
      <c r="D108" s="31" t="s">
        <v>67</v>
      </c>
      <c r="E108" s="32" t="s">
        <v>295</v>
      </c>
      <c r="F108" s="32" t="s">
        <v>124</v>
      </c>
      <c r="G108" s="32" t="s">
        <v>205</v>
      </c>
      <c r="H108" s="33" t="s">
        <v>71</v>
      </c>
      <c r="I108" s="31" t="s">
        <v>72</v>
      </c>
      <c r="J108" s="34" t="s">
        <v>73</v>
      </c>
      <c r="K108" s="35">
        <v>1</v>
      </c>
      <c r="L108" s="36">
        <v>50481</v>
      </c>
      <c r="M108" s="36">
        <v>14691.4668</v>
      </c>
      <c r="P108" s="23" t="s">
        <v>296</v>
      </c>
      <c r="Q108" s="23" t="s">
        <v>297</v>
      </c>
      <c r="R108" s="23" t="s">
        <v>76</v>
      </c>
      <c r="S108" s="23" t="s">
        <v>77</v>
      </c>
      <c r="T108" s="23" t="s">
        <v>260</v>
      </c>
      <c r="U108" s="23" t="s">
        <v>79</v>
      </c>
      <c r="V108" s="23" t="s">
        <v>298</v>
      </c>
      <c r="W108" s="78">
        <v>26.625</v>
      </c>
      <c r="Z108" s="23">
        <v>1</v>
      </c>
      <c r="AA108" s="99">
        <v>1</v>
      </c>
      <c r="AB108" s="78">
        <v>1338</v>
      </c>
      <c r="AC108" s="78">
        <v>6199.0668000000005</v>
      </c>
      <c r="AD108" s="78">
        <v>0</v>
      </c>
      <c r="AE108" s="78">
        <v>7154.4</v>
      </c>
    </row>
    <row r="109" ht="12.75">
      <c r="A109" s="105" t="s">
        <v>300</v>
      </c>
    </row>
    <row r="110" spans="1:31" ht="12.75">
      <c r="A110" s="23">
        <v>186</v>
      </c>
      <c r="B110" s="23">
        <v>2600</v>
      </c>
      <c r="C110" s="30" t="s">
        <v>301</v>
      </c>
      <c r="D110" s="31" t="s">
        <v>67</v>
      </c>
      <c r="E110" s="32" t="s">
        <v>295</v>
      </c>
      <c r="F110" s="32" t="s">
        <v>124</v>
      </c>
      <c r="G110" s="32" t="s">
        <v>302</v>
      </c>
      <c r="H110" s="33" t="s">
        <v>71</v>
      </c>
      <c r="I110" s="31" t="s">
        <v>72</v>
      </c>
      <c r="J110" s="34" t="s">
        <v>73</v>
      </c>
      <c r="K110" s="35">
        <v>0</v>
      </c>
      <c r="L110" s="36">
        <v>0</v>
      </c>
      <c r="M110" s="36">
        <v>0</v>
      </c>
      <c r="P110" s="23" t="s">
        <v>303</v>
      </c>
      <c r="Q110" s="23" t="s">
        <v>304</v>
      </c>
      <c r="R110" s="23" t="s">
        <v>76</v>
      </c>
      <c r="S110" s="23" t="s">
        <v>305</v>
      </c>
      <c r="T110" s="23" t="s">
        <v>306</v>
      </c>
      <c r="U110" s="23" t="s">
        <v>307</v>
      </c>
      <c r="V110" s="23" t="s">
        <v>308</v>
      </c>
      <c r="W110" s="78">
        <v>12.800800000000002</v>
      </c>
      <c r="Z110" s="23">
        <v>0</v>
      </c>
      <c r="AA110" s="99">
        <v>1</v>
      </c>
      <c r="AB110" s="78">
        <v>0</v>
      </c>
      <c r="AC110" s="78">
        <v>0</v>
      </c>
      <c r="AD110" s="78">
        <v>0</v>
      </c>
      <c r="AE110" s="78">
        <v>0</v>
      </c>
    </row>
    <row r="111" spans="1:31" ht="12.75">
      <c r="A111" s="23">
        <v>186</v>
      </c>
      <c r="B111" s="23">
        <v>2600</v>
      </c>
      <c r="C111" s="30" t="s">
        <v>301</v>
      </c>
      <c r="D111" s="31" t="s">
        <v>67</v>
      </c>
      <c r="E111" s="32" t="s">
        <v>295</v>
      </c>
      <c r="F111" s="32" t="s">
        <v>124</v>
      </c>
      <c r="G111" s="32" t="s">
        <v>302</v>
      </c>
      <c r="H111" s="33" t="s">
        <v>71</v>
      </c>
      <c r="I111" s="31" t="s">
        <v>72</v>
      </c>
      <c r="J111" s="34" t="s">
        <v>73</v>
      </c>
      <c r="K111" s="35">
        <v>0</v>
      </c>
      <c r="L111" s="36">
        <v>0</v>
      </c>
      <c r="M111" s="36">
        <v>0</v>
      </c>
      <c r="P111" s="23" t="s">
        <v>303</v>
      </c>
      <c r="Q111" s="23" t="s">
        <v>304</v>
      </c>
      <c r="R111" s="23" t="s">
        <v>76</v>
      </c>
      <c r="S111" s="23" t="s">
        <v>305</v>
      </c>
      <c r="T111" s="23" t="s">
        <v>306</v>
      </c>
      <c r="U111" s="23" t="s">
        <v>307</v>
      </c>
      <c r="V111" s="23" t="s">
        <v>309</v>
      </c>
      <c r="W111" s="78">
        <v>14.0046</v>
      </c>
      <c r="Z111" s="23">
        <v>0</v>
      </c>
      <c r="AA111" s="99">
        <v>1</v>
      </c>
      <c r="AB111" s="78">
        <v>0</v>
      </c>
      <c r="AC111" s="78">
        <v>0</v>
      </c>
      <c r="AD111" s="78">
        <v>0</v>
      </c>
      <c r="AE111" s="78">
        <v>0</v>
      </c>
    </row>
    <row r="112" spans="1:31" ht="12.75">
      <c r="A112" s="23">
        <v>186</v>
      </c>
      <c r="B112" s="23">
        <v>2600</v>
      </c>
      <c r="C112" s="30" t="s">
        <v>310</v>
      </c>
      <c r="D112" s="31" t="s">
        <v>67</v>
      </c>
      <c r="E112" s="32" t="s">
        <v>295</v>
      </c>
      <c r="F112" s="32" t="s">
        <v>124</v>
      </c>
      <c r="G112" s="32" t="s">
        <v>302</v>
      </c>
      <c r="H112" s="33" t="s">
        <v>71</v>
      </c>
      <c r="I112" s="31" t="s">
        <v>72</v>
      </c>
      <c r="J112" s="34" t="s">
        <v>73</v>
      </c>
      <c r="K112" s="35">
        <v>1</v>
      </c>
      <c r="L112" s="36">
        <v>23419.37</v>
      </c>
      <c r="M112" s="36">
        <v>8946.4</v>
      </c>
      <c r="P112" s="23" t="s">
        <v>311</v>
      </c>
      <c r="Q112" s="23" t="s">
        <v>312</v>
      </c>
      <c r="R112" s="23" t="s">
        <v>76</v>
      </c>
      <c r="S112" s="23" t="s">
        <v>77</v>
      </c>
      <c r="T112" s="23" t="s">
        <v>313</v>
      </c>
      <c r="U112" s="23" t="s">
        <v>79</v>
      </c>
      <c r="V112" s="23" t="s">
        <v>314</v>
      </c>
      <c r="W112" s="78">
        <v>12.352</v>
      </c>
      <c r="Z112" s="23">
        <v>1</v>
      </c>
      <c r="AA112" s="99">
        <v>1</v>
      </c>
      <c r="AB112" s="78">
        <v>1792</v>
      </c>
      <c r="AC112" s="78">
        <v>0</v>
      </c>
      <c r="AD112" s="78">
        <v>0</v>
      </c>
      <c r="AE112" s="78">
        <v>7154.4</v>
      </c>
    </row>
    <row r="113" spans="1:31" ht="12.75">
      <c r="A113" s="23">
        <v>186</v>
      </c>
      <c r="B113" s="23">
        <v>2600</v>
      </c>
      <c r="C113" s="30" t="s">
        <v>310</v>
      </c>
      <c r="D113" s="31" t="s">
        <v>67</v>
      </c>
      <c r="E113" s="32" t="s">
        <v>295</v>
      </c>
      <c r="F113" s="32" t="s">
        <v>124</v>
      </c>
      <c r="G113" s="32" t="s">
        <v>302</v>
      </c>
      <c r="H113" s="33" t="s">
        <v>71</v>
      </c>
      <c r="I113" s="31" t="s">
        <v>72</v>
      </c>
      <c r="J113" s="34" t="s">
        <v>73</v>
      </c>
      <c r="K113" s="35">
        <v>1</v>
      </c>
      <c r="L113" s="36">
        <v>24910.26</v>
      </c>
      <c r="M113" s="36">
        <v>7814.4</v>
      </c>
      <c r="P113" s="23" t="s">
        <v>311</v>
      </c>
      <c r="Q113" s="23" t="s">
        <v>312</v>
      </c>
      <c r="R113" s="23" t="s">
        <v>76</v>
      </c>
      <c r="S113" s="23" t="s">
        <v>77</v>
      </c>
      <c r="T113" s="23" t="s">
        <v>313</v>
      </c>
      <c r="U113" s="23" t="s">
        <v>79</v>
      </c>
      <c r="V113" s="23" t="s">
        <v>315</v>
      </c>
      <c r="W113" s="78">
        <v>13.1383</v>
      </c>
      <c r="Z113" s="23">
        <v>1</v>
      </c>
      <c r="AA113" s="99">
        <v>1</v>
      </c>
      <c r="AB113" s="78">
        <v>660</v>
      </c>
      <c r="AC113" s="78">
        <v>0</v>
      </c>
      <c r="AD113" s="78">
        <v>0</v>
      </c>
      <c r="AE113" s="78">
        <v>7154.4</v>
      </c>
    </row>
    <row r="114" spans="1:31" ht="12.75">
      <c r="A114" s="23">
        <v>186</v>
      </c>
      <c r="B114" s="23">
        <v>2600</v>
      </c>
      <c r="C114" s="30" t="s">
        <v>310</v>
      </c>
      <c r="D114" s="31" t="s">
        <v>67</v>
      </c>
      <c r="E114" s="32" t="s">
        <v>295</v>
      </c>
      <c r="F114" s="32" t="s">
        <v>124</v>
      </c>
      <c r="G114" s="32" t="s">
        <v>302</v>
      </c>
      <c r="H114" s="33" t="s">
        <v>71</v>
      </c>
      <c r="I114" s="31" t="s">
        <v>72</v>
      </c>
      <c r="J114" s="34" t="s">
        <v>73</v>
      </c>
      <c r="K114" s="35">
        <v>1</v>
      </c>
      <c r="L114" s="36">
        <v>24910.26</v>
      </c>
      <c r="M114" s="36">
        <v>9060.4</v>
      </c>
      <c r="P114" s="23" t="s">
        <v>311</v>
      </c>
      <c r="Q114" s="23" t="s">
        <v>312</v>
      </c>
      <c r="R114" s="23" t="s">
        <v>76</v>
      </c>
      <c r="S114" s="23" t="s">
        <v>124</v>
      </c>
      <c r="T114" s="23" t="s">
        <v>313</v>
      </c>
      <c r="U114" s="23" t="s">
        <v>79</v>
      </c>
      <c r="V114" s="23" t="s">
        <v>315</v>
      </c>
      <c r="W114" s="78">
        <v>13.1383</v>
      </c>
      <c r="Z114" s="23">
        <v>1</v>
      </c>
      <c r="AA114" s="99">
        <v>1</v>
      </c>
      <c r="AB114" s="78">
        <v>1906</v>
      </c>
      <c r="AC114" s="78">
        <v>0</v>
      </c>
      <c r="AD114" s="78">
        <v>0</v>
      </c>
      <c r="AE114" s="78">
        <v>7154.4</v>
      </c>
    </row>
    <row r="115" spans="1:31" ht="12.75">
      <c r="A115" s="23">
        <v>186</v>
      </c>
      <c r="B115" s="23">
        <v>2600</v>
      </c>
      <c r="C115" s="30" t="s">
        <v>310</v>
      </c>
      <c r="D115" s="31" t="s">
        <v>67</v>
      </c>
      <c r="E115" s="32" t="s">
        <v>295</v>
      </c>
      <c r="F115" s="32" t="s">
        <v>124</v>
      </c>
      <c r="G115" s="32" t="s">
        <v>302</v>
      </c>
      <c r="H115" s="33" t="s">
        <v>71</v>
      </c>
      <c r="I115" s="31" t="s">
        <v>72</v>
      </c>
      <c r="J115" s="34" t="s">
        <v>73</v>
      </c>
      <c r="K115" s="35">
        <v>1</v>
      </c>
      <c r="L115" s="36">
        <v>25904.19</v>
      </c>
      <c r="M115" s="36">
        <v>7840.4</v>
      </c>
      <c r="P115" s="23" t="s">
        <v>311</v>
      </c>
      <c r="Q115" s="23" t="s">
        <v>312</v>
      </c>
      <c r="R115" s="23" t="s">
        <v>76</v>
      </c>
      <c r="S115" s="23" t="s">
        <v>77</v>
      </c>
      <c r="T115" s="23" t="s">
        <v>313</v>
      </c>
      <c r="U115" s="23" t="s">
        <v>79</v>
      </c>
      <c r="V115" s="23" t="s">
        <v>316</v>
      </c>
      <c r="W115" s="78">
        <v>13.6625</v>
      </c>
      <c r="Z115" s="23">
        <v>1</v>
      </c>
      <c r="AA115" s="99">
        <v>1</v>
      </c>
      <c r="AB115" s="78">
        <v>686</v>
      </c>
      <c r="AC115" s="78">
        <v>0</v>
      </c>
      <c r="AD115" s="78">
        <v>0</v>
      </c>
      <c r="AE115" s="78">
        <v>7154.4</v>
      </c>
    </row>
    <row r="116" spans="1:31" ht="12.75">
      <c r="A116" s="23">
        <v>186</v>
      </c>
      <c r="B116" s="23">
        <v>2600</v>
      </c>
      <c r="C116" s="30" t="s">
        <v>310</v>
      </c>
      <c r="D116" s="31" t="s">
        <v>67</v>
      </c>
      <c r="E116" s="32" t="s">
        <v>295</v>
      </c>
      <c r="F116" s="32" t="s">
        <v>124</v>
      </c>
      <c r="G116" s="32" t="s">
        <v>302</v>
      </c>
      <c r="H116" s="33" t="s">
        <v>71</v>
      </c>
      <c r="I116" s="31" t="s">
        <v>72</v>
      </c>
      <c r="J116" s="34" t="s">
        <v>73</v>
      </c>
      <c r="K116" s="35">
        <v>1</v>
      </c>
      <c r="L116" s="36">
        <v>26401.15</v>
      </c>
      <c r="M116" s="36">
        <v>9174.4</v>
      </c>
      <c r="P116" s="23" t="s">
        <v>311</v>
      </c>
      <c r="Q116" s="23" t="s">
        <v>312</v>
      </c>
      <c r="R116" s="23" t="s">
        <v>76</v>
      </c>
      <c r="S116" s="23" t="s">
        <v>77</v>
      </c>
      <c r="T116" s="23" t="s">
        <v>313</v>
      </c>
      <c r="U116" s="23" t="s">
        <v>79</v>
      </c>
      <c r="V116" s="23" t="s">
        <v>317</v>
      </c>
      <c r="W116" s="78">
        <v>13.9247</v>
      </c>
      <c r="Z116" s="23">
        <v>1</v>
      </c>
      <c r="AA116" s="99">
        <v>1</v>
      </c>
      <c r="AB116" s="78">
        <v>2020</v>
      </c>
      <c r="AC116" s="78">
        <v>0</v>
      </c>
      <c r="AD116" s="78">
        <v>0</v>
      </c>
      <c r="AE116" s="78">
        <v>7154.4</v>
      </c>
    </row>
    <row r="117" spans="1:31" ht="12.75">
      <c r="A117" s="23">
        <v>186</v>
      </c>
      <c r="B117" s="23">
        <v>2600</v>
      </c>
      <c r="C117" s="30" t="s">
        <v>310</v>
      </c>
      <c r="D117" s="31" t="s">
        <v>67</v>
      </c>
      <c r="E117" s="32" t="s">
        <v>295</v>
      </c>
      <c r="F117" s="32" t="s">
        <v>124</v>
      </c>
      <c r="G117" s="32" t="s">
        <v>302</v>
      </c>
      <c r="H117" s="33" t="s">
        <v>71</v>
      </c>
      <c r="I117" s="31" t="s">
        <v>72</v>
      </c>
      <c r="J117" s="34" t="s">
        <v>73</v>
      </c>
      <c r="K117" s="35">
        <v>1</v>
      </c>
      <c r="L117" s="36">
        <v>26401.15</v>
      </c>
      <c r="M117" s="36">
        <v>9174.4</v>
      </c>
      <c r="P117" s="23" t="s">
        <v>311</v>
      </c>
      <c r="Q117" s="23" t="s">
        <v>312</v>
      </c>
      <c r="R117" s="23" t="s">
        <v>76</v>
      </c>
      <c r="S117" s="23" t="s">
        <v>77</v>
      </c>
      <c r="T117" s="23" t="s">
        <v>313</v>
      </c>
      <c r="U117" s="23" t="s">
        <v>79</v>
      </c>
      <c r="V117" s="23" t="s">
        <v>317</v>
      </c>
      <c r="W117" s="78">
        <v>13.9247</v>
      </c>
      <c r="Z117" s="23">
        <v>1</v>
      </c>
      <c r="AA117" s="99">
        <v>1</v>
      </c>
      <c r="AB117" s="78">
        <v>2020</v>
      </c>
      <c r="AC117" s="78">
        <v>0</v>
      </c>
      <c r="AD117" s="78">
        <v>0</v>
      </c>
      <c r="AE117" s="78">
        <v>7154.4</v>
      </c>
    </row>
    <row r="118" spans="1:31" ht="12.75">
      <c r="A118" s="23">
        <v>186</v>
      </c>
      <c r="B118" s="23">
        <v>2600</v>
      </c>
      <c r="C118" s="30" t="s">
        <v>310</v>
      </c>
      <c r="D118" s="31" t="s">
        <v>67</v>
      </c>
      <c r="E118" s="32" t="s">
        <v>295</v>
      </c>
      <c r="F118" s="32" t="s">
        <v>124</v>
      </c>
      <c r="G118" s="32" t="s">
        <v>302</v>
      </c>
      <c r="H118" s="33" t="s">
        <v>71</v>
      </c>
      <c r="I118" s="31" t="s">
        <v>72</v>
      </c>
      <c r="J118" s="34" t="s">
        <v>73</v>
      </c>
      <c r="K118" s="35">
        <v>1</v>
      </c>
      <c r="L118" s="36">
        <v>28885.97</v>
      </c>
      <c r="M118" s="36">
        <v>9364.4</v>
      </c>
      <c r="P118" s="23" t="s">
        <v>311</v>
      </c>
      <c r="Q118" s="23" t="s">
        <v>312</v>
      </c>
      <c r="R118" s="23" t="s">
        <v>76</v>
      </c>
      <c r="S118" s="23" t="s">
        <v>77</v>
      </c>
      <c r="T118" s="23" t="s">
        <v>313</v>
      </c>
      <c r="U118" s="23" t="s">
        <v>79</v>
      </c>
      <c r="V118" s="23" t="s">
        <v>318</v>
      </c>
      <c r="W118" s="78">
        <v>15.235199999999999</v>
      </c>
      <c r="Z118" s="23">
        <v>1</v>
      </c>
      <c r="AA118" s="99">
        <v>1</v>
      </c>
      <c r="AB118" s="78">
        <v>2210</v>
      </c>
      <c r="AC118" s="78">
        <v>0</v>
      </c>
      <c r="AD118" s="78">
        <v>0</v>
      </c>
      <c r="AE118" s="78">
        <v>7154.4</v>
      </c>
    </row>
    <row r="119" spans="1:31" ht="12.75">
      <c r="A119" s="23">
        <v>186</v>
      </c>
      <c r="B119" s="23">
        <v>2600</v>
      </c>
      <c r="C119" s="30" t="s">
        <v>319</v>
      </c>
      <c r="D119" s="31" t="s">
        <v>67</v>
      </c>
      <c r="E119" s="32" t="s">
        <v>295</v>
      </c>
      <c r="F119" s="32" t="s">
        <v>124</v>
      </c>
      <c r="G119" s="32" t="s">
        <v>302</v>
      </c>
      <c r="H119" s="33" t="s">
        <v>71</v>
      </c>
      <c r="I119" s="31" t="s">
        <v>72</v>
      </c>
      <c r="J119" s="34" t="s">
        <v>73</v>
      </c>
      <c r="K119" s="35">
        <v>1</v>
      </c>
      <c r="L119" s="36">
        <v>35217.49</v>
      </c>
      <c r="M119" s="36">
        <v>9848.4</v>
      </c>
      <c r="P119" s="23" t="s">
        <v>320</v>
      </c>
      <c r="Q119" s="23" t="s">
        <v>321</v>
      </c>
      <c r="R119" s="23" t="s">
        <v>76</v>
      </c>
      <c r="S119" s="23" t="s">
        <v>77</v>
      </c>
      <c r="T119" s="23" t="s">
        <v>313</v>
      </c>
      <c r="U119" s="23" t="s">
        <v>79</v>
      </c>
      <c r="V119" s="23" t="s">
        <v>322</v>
      </c>
      <c r="W119" s="78">
        <v>18.5746</v>
      </c>
      <c r="Z119" s="23">
        <v>1</v>
      </c>
      <c r="AA119" s="99">
        <v>1</v>
      </c>
      <c r="AB119" s="78">
        <v>2694</v>
      </c>
      <c r="AC119" s="78">
        <v>0</v>
      </c>
      <c r="AD119" s="78">
        <v>0</v>
      </c>
      <c r="AE119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2013-06-03T15:18:29Z</dcterms:modified>
  <cp:category/>
  <cp:version/>
  <cp:contentType/>
  <cp:contentStatus/>
</cp:coreProperties>
</file>