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<sst xmlns="http://schemas.openxmlformats.org/spreadsheetml/2006/main" count="2024" uniqueCount="334">
  <si>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</si>
  <si>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</si>
  <si>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</si>
  <si>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</si>
  <si>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</si>
  <si>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</si>
  <si>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</si>
  <si>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</si>
  <si>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</si>
  <si>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</si>
  <si>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</si>
  <si>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</si>
  <si>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</si>
  <si>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</si>
  <si>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</si>
  <si>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</si>
  <si>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</si>
  <si>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</si>
  <si>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</si>
  <si>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</si>
  <si>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</si>
  <si>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</si>
  <si>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</si>
  <si>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</si>
  <si>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</si>
  <si>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</si>
  <si>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</si>
  <si>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</si>
  <si>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</si>
  <si>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</si>
  <si>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</si>
  <si>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</si>
  <si>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</si>
  <si>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</si>
  <si>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</si>
  <si>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</si>
  <si>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</si>
  <si>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</si>
  <si>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</si>
  <si>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</si>
  <si>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</si>
  <si>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</si>
  <si>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</si>
  <si>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</si>
  <si>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</si>
  <si>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</si>
  <si>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</si>
  <si>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</si>
  <si>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</si>
  <si>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</si>
  <si>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</si>
  <si>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</si>
  <si>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</si>
  <si>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</si>
  <si>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</si>
  <si>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</si>
  <si>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</si>
  <si>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</si>
  <si>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</si>
  <si>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</si>
  <si>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DUNWOODY HIGH</t>
  </si>
  <si>
    <t>PROJECT 000101 LOC 535</t>
  </si>
  <si>
    <t>Schools</t>
  </si>
  <si>
    <t>X</t>
  </si>
  <si>
    <t>TEACHERS</t>
  </si>
  <si>
    <t>TEACHERS (110)</t>
  </si>
  <si>
    <t>Teacher, Reading Specialist</t>
  </si>
  <si>
    <t>101</t>
  </si>
  <si>
    <t>38</t>
  </si>
  <si>
    <t>05</t>
  </si>
  <si>
    <t>00</t>
  </si>
  <si>
    <t>000101</t>
  </si>
  <si>
    <t>535</t>
  </si>
  <si>
    <t>0000</t>
  </si>
  <si>
    <t>535800</t>
  </si>
  <si>
    <t>5353F0500</t>
  </si>
  <si>
    <t>B</t>
  </si>
  <si>
    <t>01</t>
  </si>
  <si>
    <t>M08</t>
  </si>
  <si>
    <t>NORM</t>
  </si>
  <si>
    <t>E0407</t>
  </si>
  <si>
    <t>Teacher, Social Studies - HS</t>
  </si>
  <si>
    <t>1041</t>
  </si>
  <si>
    <t>536000</t>
  </si>
  <si>
    <t>5353E1400</t>
  </si>
  <si>
    <t>E0401</t>
  </si>
  <si>
    <t>Teacher, English - HS</t>
  </si>
  <si>
    <t>531400</t>
  </si>
  <si>
    <t>5353E0400</t>
  </si>
  <si>
    <t>Teacher, Spanish</t>
  </si>
  <si>
    <t>536100</t>
  </si>
  <si>
    <t>5353E1500</t>
  </si>
  <si>
    <t>Teacher, Art</t>
  </si>
  <si>
    <t>530200</t>
  </si>
  <si>
    <t>5353D0100</t>
  </si>
  <si>
    <t>Teacher, Drama</t>
  </si>
  <si>
    <t>531200</t>
  </si>
  <si>
    <t>5353E0300</t>
  </si>
  <si>
    <t>E0403</t>
  </si>
  <si>
    <t>Teacher, French            HS</t>
  </si>
  <si>
    <t>531600</t>
  </si>
  <si>
    <t>5353E0600</t>
  </si>
  <si>
    <t>E0404</t>
  </si>
  <si>
    <t>E0405</t>
  </si>
  <si>
    <t>Teacher, Biology</t>
  </si>
  <si>
    <t>530300</t>
  </si>
  <si>
    <t>5353E0100</t>
  </si>
  <si>
    <t>E0409</t>
  </si>
  <si>
    <t>Teacher, Music-Band</t>
  </si>
  <si>
    <t>533000</t>
  </si>
  <si>
    <t>5353D0300</t>
  </si>
  <si>
    <t>E0411</t>
  </si>
  <si>
    <t>E0413</t>
  </si>
  <si>
    <t>Teacher, Mathematics - HS</t>
  </si>
  <si>
    <t>532900</t>
  </si>
  <si>
    <t>5353E1000</t>
  </si>
  <si>
    <t>E0414</t>
  </si>
  <si>
    <t>E0418</t>
  </si>
  <si>
    <t>Teacher, Latin</t>
  </si>
  <si>
    <t>532600</t>
  </si>
  <si>
    <t>5353E0900</t>
  </si>
  <si>
    <t>E0420</t>
  </si>
  <si>
    <t>E0501</t>
  </si>
  <si>
    <t>Teacher, Science - HS</t>
  </si>
  <si>
    <t>535900</t>
  </si>
  <si>
    <t>5353E1300</t>
  </si>
  <si>
    <t>Teacher, Video Broadcast Prod.</t>
  </si>
  <si>
    <t>536400</t>
  </si>
  <si>
    <t>5353E6400</t>
  </si>
  <si>
    <t>E0503</t>
  </si>
  <si>
    <t>E0504</t>
  </si>
  <si>
    <t>E0505</t>
  </si>
  <si>
    <t>E0506</t>
  </si>
  <si>
    <t>Teacher, Music-Choral</t>
  </si>
  <si>
    <t>533100</t>
  </si>
  <si>
    <t>5353D0400</t>
  </si>
  <si>
    <t>E0507</t>
  </si>
  <si>
    <t>E0509</t>
  </si>
  <si>
    <t>E0511</t>
  </si>
  <si>
    <t>Teacher, Music-Strings</t>
  </si>
  <si>
    <t>533200</t>
  </si>
  <si>
    <t>5353D0500</t>
  </si>
  <si>
    <t>E0512</t>
  </si>
  <si>
    <t>E0513</t>
  </si>
  <si>
    <t>E0515</t>
  </si>
  <si>
    <t>E0517</t>
  </si>
  <si>
    <t>E0520</t>
  </si>
  <si>
    <t>E0521</t>
  </si>
  <si>
    <t>E0523</t>
  </si>
  <si>
    <t>E0605</t>
  </si>
  <si>
    <t>E0719</t>
  </si>
  <si>
    <t>Teacher, Family &amp; Consumer Sci</t>
  </si>
  <si>
    <t>3011</t>
  </si>
  <si>
    <t>532300</t>
  </si>
  <si>
    <t>5353E0500</t>
  </si>
  <si>
    <t>E0419</t>
  </si>
  <si>
    <t>Teacher, Business Ed-BK</t>
  </si>
  <si>
    <t>530400</t>
  </si>
  <si>
    <t>5353E1600</t>
  </si>
  <si>
    <t>E0623</t>
  </si>
  <si>
    <t>Teacher, ESOL</t>
  </si>
  <si>
    <t>140101</t>
  </si>
  <si>
    <t>1351</t>
  </si>
  <si>
    <t>531500</t>
  </si>
  <si>
    <t>5353G0100</t>
  </si>
  <si>
    <t>Teacher, Interrelated</t>
  </si>
  <si>
    <t>06</t>
  </si>
  <si>
    <t>2021</t>
  </si>
  <si>
    <t>632500</t>
  </si>
  <si>
    <t>5353N0300</t>
  </si>
  <si>
    <t>E0415</t>
  </si>
  <si>
    <t>E0421</t>
  </si>
  <si>
    <t>02</t>
  </si>
  <si>
    <t>E0601</t>
  </si>
  <si>
    <t>E0602</t>
  </si>
  <si>
    <t>Teacher, Intel. Disabilities</t>
  </si>
  <si>
    <t>2051</t>
  </si>
  <si>
    <t>633100</t>
  </si>
  <si>
    <t>5353Q0300</t>
  </si>
  <si>
    <t>E0408</t>
  </si>
  <si>
    <t>E0410</t>
  </si>
  <si>
    <t>ART,MUSIC,PE PERSONNEL</t>
  </si>
  <si>
    <t>ART,MUSIC,PE PERSONNEL (118)</t>
  </si>
  <si>
    <t>Teacher, Health and Phys. Ed.</t>
  </si>
  <si>
    <t>88</t>
  </si>
  <si>
    <t>532000</t>
  </si>
  <si>
    <t>5353D0600</t>
  </si>
  <si>
    <t>PRINCIPAL</t>
  </si>
  <si>
    <t>PRINCIPAL (130)</t>
  </si>
  <si>
    <t>Principal, High School</t>
  </si>
  <si>
    <t>52</t>
  </si>
  <si>
    <t>500100</t>
  </si>
  <si>
    <t>5350A0100</t>
  </si>
  <si>
    <t>M21</t>
  </si>
  <si>
    <t>PR304</t>
  </si>
  <si>
    <t>ASSISTANT PRINCIPAL</t>
  </si>
  <si>
    <t>ASSISTANT PRINCIPAL (131)</t>
  </si>
  <si>
    <t>Assistant Principal (HS)</t>
  </si>
  <si>
    <t>81</t>
  </si>
  <si>
    <t>500650</t>
  </si>
  <si>
    <t>5350A0300</t>
  </si>
  <si>
    <t>M15</t>
  </si>
  <si>
    <t>AP203</t>
  </si>
  <si>
    <t>AP211</t>
  </si>
  <si>
    <t>AP213</t>
  </si>
  <si>
    <t>AIDES AND PARAPROFESSIONALS</t>
  </si>
  <si>
    <t>AIDES AND PARAPROFESSIONALS (140)</t>
  </si>
  <si>
    <t>Paraprofessional-ISS (High)</t>
  </si>
  <si>
    <t>07</t>
  </si>
  <si>
    <t>80</t>
  </si>
  <si>
    <t>5071</t>
  </si>
  <si>
    <t>580700</t>
  </si>
  <si>
    <t>5358E0500</t>
  </si>
  <si>
    <t>T05</t>
  </si>
  <si>
    <t>PA216</t>
  </si>
  <si>
    <t>Para, Special Ed</t>
  </si>
  <si>
    <t>09</t>
  </si>
  <si>
    <t>2041</t>
  </si>
  <si>
    <t>680900</t>
  </si>
  <si>
    <t>5358N0100</t>
  </si>
  <si>
    <t>PA204</t>
  </si>
  <si>
    <t>PA206</t>
  </si>
  <si>
    <t>PA207</t>
  </si>
  <si>
    <t>Paraprofessional-Interrelated</t>
  </si>
  <si>
    <t>680100</t>
  </si>
  <si>
    <t>5358P0100</t>
  </si>
  <si>
    <t>PA208</t>
  </si>
  <si>
    <t>PA211</t>
  </si>
  <si>
    <t>CLERICAL PERSONNEL</t>
  </si>
  <si>
    <t>CLERICAL PERSONNEL (142)</t>
  </si>
  <si>
    <t>Registrar 11 Month</t>
  </si>
  <si>
    <t>42</t>
  </si>
  <si>
    <t>82</t>
  </si>
  <si>
    <t>570700</t>
  </si>
  <si>
    <t>5357T0800</t>
  </si>
  <si>
    <t>T19</t>
  </si>
  <si>
    <t>SEC18</t>
  </si>
  <si>
    <t>Secretary I</t>
  </si>
  <si>
    <t>10</t>
  </si>
  <si>
    <t>570800</t>
  </si>
  <si>
    <t>5357T0300</t>
  </si>
  <si>
    <t>T15</t>
  </si>
  <si>
    <t>CL205</t>
  </si>
  <si>
    <t>CL220</t>
  </si>
  <si>
    <t>Bookkeeper HS - 10 Month</t>
  </si>
  <si>
    <t>570100</t>
  </si>
  <si>
    <t>5357T0100</t>
  </si>
  <si>
    <t>SEC03</t>
  </si>
  <si>
    <t>Secretary 12-Month     HS</t>
  </si>
  <si>
    <t>571200</t>
  </si>
  <si>
    <t>5357T0400</t>
  </si>
  <si>
    <t>T21</t>
  </si>
  <si>
    <t>SEC11</t>
  </si>
  <si>
    <t>Secretary 10-Month     HS</t>
  </si>
  <si>
    <t>571300</t>
  </si>
  <si>
    <t>5357T0600</t>
  </si>
  <si>
    <t>SEC19</t>
  </si>
  <si>
    <t>SEC20</t>
  </si>
  <si>
    <t>Salary Supplement</t>
  </si>
  <si>
    <t>53599ZZS1</t>
  </si>
  <si>
    <t>S</t>
  </si>
  <si>
    <t>SUPL</t>
  </si>
  <si>
    <t>ZZ01</t>
  </si>
  <si>
    <t>LIBRARIAN/MEDIA SPECIALIST</t>
  </si>
  <si>
    <t>LIBRARIAN/MEDIA SPECIALIST (165)</t>
  </si>
  <si>
    <t>Media Specialist (HS)</t>
  </si>
  <si>
    <t>46</t>
  </si>
  <si>
    <t>1310</t>
  </si>
  <si>
    <t>510100</t>
  </si>
  <si>
    <t>5351B0100</t>
  </si>
  <si>
    <t>E0510</t>
  </si>
  <si>
    <t>SECONDARY COUNSELOR</t>
  </si>
  <si>
    <t>SECONDARY COUNSELOR (173)</t>
  </si>
  <si>
    <t>Counselor I</t>
  </si>
  <si>
    <t>83</t>
  </si>
  <si>
    <t>520300</t>
  </si>
  <si>
    <t>5352C0100</t>
  </si>
  <si>
    <t>H1523</t>
  </si>
  <si>
    <t>H1603</t>
  </si>
  <si>
    <t>H1623</t>
  </si>
  <si>
    <t>Counselor II High School</t>
  </si>
  <si>
    <t>520400</t>
  </si>
  <si>
    <t>5352C0200</t>
  </si>
  <si>
    <t>M19</t>
  </si>
  <si>
    <t>M1615</t>
  </si>
  <si>
    <t>GRADUATION COACH</t>
  </si>
  <si>
    <t>MAINTENANCE PERSONNEL, TRANSPORTATION MECHANIC, OT</t>
  </si>
  <si>
    <t>MAINTENANCE PERSONNEL, TRANSPORTATION MECHANIC, OT (181)</t>
  </si>
  <si>
    <t>Engineer, Plant   HS</t>
  </si>
  <si>
    <t>57</t>
  </si>
  <si>
    <t>560600</t>
  </si>
  <si>
    <t>5356S0400</t>
  </si>
  <si>
    <t>MT117</t>
  </si>
  <si>
    <t>CUSTODIAL PERSONNEL</t>
  </si>
  <si>
    <t>CUSTODIAL PERSONNEL (186)</t>
  </si>
  <si>
    <t>Custodian II 12 Month (High)</t>
  </si>
  <si>
    <t>86</t>
  </si>
  <si>
    <t>560400</t>
  </si>
  <si>
    <t>5356S0300</t>
  </si>
  <si>
    <t>S21</t>
  </si>
  <si>
    <t>CL101</t>
  </si>
  <si>
    <t>CL103</t>
  </si>
  <si>
    <t>CL106</t>
  </si>
  <si>
    <t>CL107</t>
  </si>
  <si>
    <t>CL109</t>
  </si>
  <si>
    <t>CL111</t>
  </si>
  <si>
    <t>CL116</t>
  </si>
  <si>
    <t>Custodian, Head</t>
  </si>
  <si>
    <t>560500</t>
  </si>
  <si>
    <t>5356S0100</t>
  </si>
  <si>
    <t>CL216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</si>
  <si>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</si>
  <si>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</si>
  <si>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</si>
  <si>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</si>
  <si>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</si>
  <si>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</si>
  <si>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</si>
  <si>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</si>
  <si>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</si>
  <si>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</si>
  <si>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</si>
  <si>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Consumable Materials</t>
  </si>
  <si>
    <t>SUPPLIES-PER PUPIL</t>
  </si>
  <si>
    <t>009101</t>
  </si>
  <si>
    <t>SUPPLIES-MEDIA</t>
  </si>
  <si>
    <t>Media Books/Periodicals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</si>
  <si>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</si>
  <si>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</si>
  <si>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</si>
  <si>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</si>
  <si>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</si>
  <si>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 Replacement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</si>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</sst>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4201494.16</v>
      </c>
      <c r="E8" s="67">
        <v>4200276.5</v>
      </c>
      <c r="F8" s="67">
        <v>3709106.253949276</v>
      </c>
      <c r="G8" s="67">
        <f>SUMIF(DISCRETIONARY!B11:B65536,"="&amp;SUMMARY!B8,DISCRETIONARY!$P$11:$P$65536)+SUMIF(PERSONNEL!$A$10:$A$65536,"="&amp;SUMMARY!B8,PERSONNEL!$L$10:$L$65536)</f>
        <v>3828112.8600000017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181</v>
      </c>
      <c r="D9" s="67">
        <v>290121.71</v>
      </c>
      <c r="E9" s="67">
        <v>362618.32</v>
      </c>
      <c r="F9" s="67">
        <v>371643</v>
      </c>
      <c r="G9" s="67">
        <f>SUMIF(DISCRETIONARY!B11:B65536,"="&amp;SUMMARY!B9,DISCRETIONARY!$P$11:$P$65536)+SUMIF(PERSONNEL!$A$10:$A$65536,"="&amp;SUMMARY!B9,PERSONNEL!$L$10:$L$65536)</f>
        <v>285589.38</v>
      </c>
      <c r="J9" s="103" t="s">
        <v>58</v>
      </c>
      <c r="K9" s="67">
        <v>5389210.106726486</v>
      </c>
      <c r="L9" s="67">
        <v>5526624.2349999985</v>
      </c>
      <c r="M9" s="67">
        <f>L9-K9</f>
        <v>137414.12827351224</v>
      </c>
      <c r="N9" s="104">
        <f>M9/K9</f>
        <v>0.025498009087083138</v>
      </c>
    </row>
    <row r="10" spans="1:14" ht="12.75">
      <c r="A10" s="65" t="s">
        <v>63</v>
      </c>
      <c r="B10" s="66">
        <v>130</v>
      </c>
      <c r="C10" s="65" t="s">
        <v>187</v>
      </c>
      <c r="D10" s="67">
        <v>123948.72</v>
      </c>
      <c r="E10" s="67">
        <v>92312.4</v>
      </c>
      <c r="F10" s="67">
        <v>85927.49371982836</v>
      </c>
      <c r="G10" s="67">
        <f>SUMIF(DISCRETIONARY!B11:B65536,"="&amp;SUMMARY!B10,DISCRETIONARY!$P$11:$P$65536)+SUMIF(PERSONNEL!$A$10:$A$65536,"="&amp;SUMMARY!B10,PERSONNEL!$L$10:$L$65536)</f>
        <v>89197.57</v>
      </c>
      <c r="J10" s="103" t="s">
        <v>25</v>
      </c>
      <c r="K10" s="67">
        <v>1620152.107523153</v>
      </c>
      <c r="L10" s="67">
        <v>1845816.220102</v>
      </c>
      <c r="M10" s="67">
        <f>L10-K10</f>
        <v>225664.11257884698</v>
      </c>
      <c r="N10" s="104">
        <f>M10/K10</f>
        <v>0.13928575689342926</v>
      </c>
    </row>
    <row r="11" spans="1:14" ht="12.75">
      <c r="A11" s="65" t="s">
        <v>63</v>
      </c>
      <c r="B11" s="66">
        <v>131</v>
      </c>
      <c r="C11" s="65" t="s">
        <v>195</v>
      </c>
      <c r="D11" s="67">
        <v>304139.82</v>
      </c>
      <c r="E11" s="67">
        <v>380049.96</v>
      </c>
      <c r="F11" s="67">
        <v>321531.0043991721</v>
      </c>
      <c r="G11" s="67">
        <f>SUMIF(DISCRETIONARY!B11:B65536,"="&amp;SUMMARY!B11,DISCRETIONARY!$P$11:$P$65536)+SUMIF(PERSONNEL!$A$10:$A$65536,"="&amp;SUMMARY!B11,PERSONNEL!$L$10:$L$65536)</f>
        <v>295177.37</v>
      </c>
      <c r="J11" s="103" t="s">
        <v>59</v>
      </c>
      <c r="K11" s="67">
        <v>161640</v>
      </c>
      <c r="L11" s="67">
        <v>164595</v>
      </c>
      <c r="M11" s="67">
        <f>L11-K11</f>
        <v>2955</v>
      </c>
      <c r="N11" s="104">
        <f>M11/K11</f>
        <v>0.01828136599851522</v>
      </c>
    </row>
    <row r="12" spans="1:7" ht="12.75">
      <c r="A12" s="65" t="s">
        <v>63</v>
      </c>
      <c r="B12" s="66">
        <v>140</v>
      </c>
      <c r="C12" s="65" t="s">
        <v>205</v>
      </c>
      <c r="D12" s="67">
        <v>147184.89</v>
      </c>
      <c r="E12" s="67">
        <v>166405.8</v>
      </c>
      <c r="F12" s="67">
        <v>-15222.633181581157</v>
      </c>
      <c r="G12" s="67">
        <f>SUMIF(DISCRETIONARY!B11:B65536,"="&amp;SUMMARY!B12,DISCRETIONARY!$P$11:$P$65536)+SUMIF(PERSONNEL!$A$10:$A$65536,"="&amp;SUMMARY!B12,PERSONNEL!$L$10:$L$65536)</f>
        <v>160059.85</v>
      </c>
    </row>
    <row r="13" spans="1:7" ht="12.75">
      <c r="A13" s="65" t="s">
        <v>63</v>
      </c>
      <c r="B13" s="66">
        <v>142</v>
      </c>
      <c r="C13" s="65" t="s">
        <v>228</v>
      </c>
      <c r="D13" s="67">
        <v>219807.27</v>
      </c>
      <c r="E13" s="67">
        <v>217005.79</v>
      </c>
      <c r="F13" s="67">
        <v>217910</v>
      </c>
      <c r="G13" s="67">
        <f>SUMIF(DISCRETIONARY!B11:B65536,"="&amp;SUMMARY!B13,DISCRETIONARY!$P$11:$P$65536)+SUMIF(PERSONNEL!$A$10:$A$65536,"="&amp;SUMMARY!B13,PERSONNEL!$L$10:$L$65536)</f>
        <v>215906.995</v>
      </c>
    </row>
    <row r="14" spans="1:7" ht="12.75">
      <c r="A14" s="65" t="s">
        <v>63</v>
      </c>
      <c r="B14" s="66">
        <v>165</v>
      </c>
      <c r="C14" s="65" t="s">
        <v>263</v>
      </c>
      <c r="D14" s="67">
        <v>118535.8</v>
      </c>
      <c r="E14" s="67">
        <v>118761</v>
      </c>
      <c r="F14" s="67">
        <v>98410.98783978717</v>
      </c>
      <c r="G14" s="67">
        <f>SUMIF(DISCRETIONARY!B11:B65536,"="&amp;SUMMARY!B14,DISCRETIONARY!$P$11:$P$65536)+SUMIF(PERSONNEL!$A$10:$A$65536,"="&amp;SUMMARY!B14,PERSONNEL!$L$10:$L$65536)</f>
        <v>52935.02</v>
      </c>
    </row>
    <row r="15" spans="1:7" ht="12.75">
      <c r="A15" s="65" t="s">
        <v>63</v>
      </c>
      <c r="B15" s="66">
        <v>173</v>
      </c>
      <c r="C15" s="65" t="s">
        <v>271</v>
      </c>
      <c r="D15" s="67">
        <v>285805.01</v>
      </c>
      <c r="E15" s="67">
        <v>324229.19</v>
      </c>
      <c r="F15" s="67">
        <v>334142</v>
      </c>
      <c r="G15" s="67">
        <f>SUMIF(DISCRETIONARY!B11:B65536,"="&amp;SUMMARY!B15,DISCRETIONARY!$P$11:$P$65536)+SUMIF(PERSONNEL!$A$10:$A$65536,"="&amp;SUMMARY!B15,PERSONNEL!$L$10:$L$65536)</f>
        <v>278531.8</v>
      </c>
    </row>
    <row r="16" spans="1:7" ht="12.75">
      <c r="A16" s="65" t="s">
        <v>63</v>
      </c>
      <c r="B16" s="66">
        <v>178</v>
      </c>
      <c r="C16" s="65" t="s">
        <v>285</v>
      </c>
      <c r="D16" s="67">
        <v>71243.48</v>
      </c>
      <c r="E16" s="67">
        <v>71376.72</v>
      </c>
      <c r="F16" s="67">
        <v>0</v>
      </c>
      <c r="G16" s="67">
        <f>SUMIF(DISCRETIONARY!B11:B65536,"="&amp;SUMMARY!B16,DISCRETIONARY!$P$11:$P$65536)+SUMIF(PERSONNEL!$A$10:$A$65536,"="&amp;SUMMARY!B16,PERSONNEL!$L$10:$L$65536)</f>
        <v>0</v>
      </c>
    </row>
    <row r="17" spans="1:7" ht="12.75">
      <c r="A17" s="65" t="s">
        <v>63</v>
      </c>
      <c r="B17" s="66">
        <v>181</v>
      </c>
      <c r="C17" s="65" t="s">
        <v>286</v>
      </c>
      <c r="D17" s="67">
        <v>49026.1</v>
      </c>
      <c r="E17" s="67">
        <v>48378.91</v>
      </c>
      <c r="F17" s="67">
        <v>48219</v>
      </c>
      <c r="G17" s="67">
        <f>SUMIF(DISCRETIONARY!B11:B65536,"="&amp;SUMMARY!B17,DISCRETIONARY!$P$11:$P$65536)+SUMIF(PERSONNEL!$A$10:$A$65536,"="&amp;SUMMARY!B17,PERSONNEL!$L$10:$L$65536)</f>
        <v>48369.29</v>
      </c>
    </row>
    <row r="18" spans="1:7" ht="12.75">
      <c r="A18" s="65" t="s">
        <v>63</v>
      </c>
      <c r="B18" s="66">
        <v>186</v>
      </c>
      <c r="C18" s="65" t="s">
        <v>293</v>
      </c>
      <c r="D18" s="67">
        <v>219620.55</v>
      </c>
      <c r="E18" s="67">
        <v>197030.27</v>
      </c>
      <c r="F18" s="67">
        <v>217543</v>
      </c>
      <c r="G18" s="67">
        <f>SUMIF(DISCRETIONARY!B11:B65536,"="&amp;SUMMARY!B18,DISCRETIONARY!$P$11:$P$65536)+SUMIF(PERSONNEL!$A$10:$A$65536,"="&amp;SUMMARY!B18,PERSONNEL!$L$10:$L$65536)</f>
        <v>272744.10000000003</v>
      </c>
    </row>
    <row r="19" spans="1:7" ht="12.75">
      <c r="A19" s="65" t="s">
        <v>63</v>
      </c>
      <c r="B19" s="66">
        <v>210</v>
      </c>
      <c r="C19" s="65" t="s">
        <v>311</v>
      </c>
      <c r="D19" s="67">
        <v>991857.9</v>
      </c>
      <c r="E19" s="67">
        <v>1048793.24</v>
      </c>
      <c r="F19" s="67">
        <v>857930.5825479192</v>
      </c>
      <c r="G19" s="67">
        <f>SUMIF(DISCRETIONARY!B11:B65536,"="&amp;SUMMARY!B19,DISCRETIONARY!$P$11:$P$65536)+SUMIF(PERSONNEL!$A$10:$A$65536,"="&amp;SUMMARY!B19,PERSONNEL!$L$10:$L$65536)+SUM(PERSONNEL!$AD$10:$AE$65536)</f>
        <v>1046102.4000000005</v>
      </c>
    </row>
    <row r="20" spans="1:7" ht="12.75">
      <c r="A20" s="65" t="s">
        <v>63</v>
      </c>
      <c r="B20" s="66">
        <v>230</v>
      </c>
      <c r="C20" s="65" t="s">
        <v>312</v>
      </c>
      <c r="D20" s="67">
        <v>600972.28</v>
      </c>
      <c r="E20" s="67">
        <v>616081.42</v>
      </c>
      <c r="F20" s="67">
        <v>619301.2820779749</v>
      </c>
      <c r="G20" s="67">
        <f>SUMIF(DISCRETIONARY!B11:B65536,"="&amp;SUMMARY!B20,DISCRETIONARY!$P$11:$P$65536)+SUMIF(PERSONNEL!$A$10:$A$65536,"="&amp;SUMMARY!B20,PERSONNEL!$L$10:$L$65536)+SUM(PERSONNEL!$AC$10:$AC$65536)</f>
        <v>649307.8201020003</v>
      </c>
    </row>
    <row r="21" spans="1:7" ht="12.75">
      <c r="A21" s="65" t="s">
        <v>63</v>
      </c>
      <c r="B21" s="66">
        <v>290</v>
      </c>
      <c r="C21" s="65" t="s">
        <v>313</v>
      </c>
      <c r="D21" s="67">
        <v>136822.67</v>
      </c>
      <c r="E21" s="67">
        <v>143928.24</v>
      </c>
      <c r="F21" s="67">
        <v>142920.24289725884</v>
      </c>
      <c r="G21" s="67">
        <f>SUMIF(DISCRETIONARY!B11:B65536,"="&amp;SUMMARY!B21,DISCRETIONARY!$P$11:$P$65536)+SUM(DISCRETIONARY!$Q$10:$Q$65536)+SUMIF(PERSONNEL!$A$10:$A$65536,"="&amp;SUMMARY!B21,PERSONNEL!$L$10:$L$65536)+SUM(PERSONNEL!$AB$10:$AB$65536)</f>
        <v>150406</v>
      </c>
    </row>
    <row r="22" spans="1:7" ht="12.75">
      <c r="A22" s="65" t="s">
        <v>63</v>
      </c>
      <c r="B22" s="66">
        <v>580</v>
      </c>
      <c r="C22" s="65" t="s">
        <v>314</v>
      </c>
      <c r="D22" s="67">
        <v>0</v>
      </c>
      <c r="E22" s="67">
        <v>0</v>
      </c>
      <c r="F22" s="67">
        <v>0</v>
      </c>
      <c r="G22" s="67">
        <f>SUMIF(DISCRETIONARY!B11:B65536,"="&amp;SUMMARY!B22,DISCRETIONARY!$P$11:$P$65536)+SUMIF(PERSONNEL!$A$10:$A$65536,"="&amp;SUMMARY!B22,PERSONNEL!$L$10:$L$65536)</f>
        <v>4975</v>
      </c>
    </row>
    <row r="23" spans="1:7" ht="12.75">
      <c r="A23" s="65" t="s">
        <v>63</v>
      </c>
      <c r="B23" s="66">
        <v>610</v>
      </c>
      <c r="C23" s="65" t="s">
        <v>319</v>
      </c>
      <c r="D23" s="67">
        <v>101796.31</v>
      </c>
      <c r="E23" s="67">
        <v>97667.08</v>
      </c>
      <c r="F23" s="67">
        <v>109736</v>
      </c>
      <c r="G23" s="67">
        <f>SUMIF(DISCRETIONARY!B11:B65536,"="&amp;SUMMARY!B23,DISCRETIONARY!$P$11:$P$65536)+SUMIF(PERSONNEL!$A$10:$A$65536,"="&amp;SUMMARY!B23,PERSONNEL!$L$10:$L$65536)</f>
        <v>102806</v>
      </c>
    </row>
    <row r="24" spans="1:7" ht="12.75">
      <c r="A24" s="65" t="s">
        <v>63</v>
      </c>
      <c r="B24" s="66">
        <v>730</v>
      </c>
      <c r="C24" s="65" t="s">
        <v>327</v>
      </c>
      <c r="D24" s="67">
        <v>41646.7</v>
      </c>
      <c r="E24" s="67">
        <v>20514.35</v>
      </c>
      <c r="F24" s="67">
        <v>51904</v>
      </c>
      <c r="G24" s="67">
        <f>SUMIF(DISCRETIONARY!B11:B65536,"="&amp;SUMMARY!B24,DISCRETIONARY!$P$11:$P$65536)+SUMIF(PERSONNEL!$A$10:$A$65536,"="&amp;SUMMARY!B24,PERSONNEL!$L$10:$L$65536)</f>
        <v>56814</v>
      </c>
    </row>
    <row r="25" ht="13.5" thickBot="1"/>
    <row r="26" spans="3:8" ht="13.5" thickBot="1">
      <c r="C26" s="108" t="s">
        <v>8</v>
      </c>
      <c r="D26" s="109">
        <f>SUM(D8:D24)</f>
        <v>7904023.369999999</v>
      </c>
      <c r="E26" s="110">
        <f>SUM(E8:E24)</f>
        <v>8105429.19</v>
      </c>
      <c r="F26" s="110">
        <f>SUM(F8:F24)</f>
        <v>7171002.214249635</v>
      </c>
      <c r="G26" s="111">
        <f>SUM(G8:G24)</f>
        <v>7537035.455102001</v>
      </c>
      <c r="H26" s="107">
        <f>(G26-F26)/F26</f>
        <v>0.05104352640207174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8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DUNWOODY HIGH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535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143443.01</v>
      </c>
      <c r="M9" s="55">
        <f>SUMIF($C10:$C65536,"=X",M10:M65536)</f>
        <v>118181.43</v>
      </c>
      <c r="N9" s="55">
        <f>SUMIF($C10:$C65536,"=X",N10:N65536)</f>
        <v>161640</v>
      </c>
      <c r="O9" s="92">
        <f>SUMIF($C10:$C65536,"=X",O10:O65536)</f>
        <v>85430.90999999999</v>
      </c>
      <c r="P9" s="89">
        <f>SUMIF(C10:C65536,"=X",P10:P65536)+SUMIF(C10:C65536,"=X",Q10:Q65536)</f>
        <v>164595</v>
      </c>
      <c r="T9" s="93">
        <f>IF(N9=0,0,(P9-N9)/N9)</f>
        <v>0.01828136599851522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315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316</v>
      </c>
      <c r="G12" s="58" t="s">
        <v>70</v>
      </c>
      <c r="H12" s="59" t="s">
        <v>71</v>
      </c>
      <c r="I12" s="57" t="s">
        <v>72</v>
      </c>
      <c r="J12" s="60" t="s">
        <v>82</v>
      </c>
      <c r="K12" s="52" t="s">
        <v>317</v>
      </c>
      <c r="L12" s="61">
        <v>0</v>
      </c>
      <c r="M12" s="61">
        <v>0</v>
      </c>
      <c r="N12" s="61">
        <v>0</v>
      </c>
      <c r="O12" s="61">
        <v>0</v>
      </c>
      <c r="P12" s="18">
        <v>1256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316</v>
      </c>
      <c r="G13" s="58" t="s">
        <v>70</v>
      </c>
      <c r="H13" s="59" t="s">
        <v>71</v>
      </c>
      <c r="I13" s="57" t="s">
        <v>72</v>
      </c>
      <c r="J13" s="60" t="s">
        <v>167</v>
      </c>
      <c r="K13" s="52" t="s">
        <v>318</v>
      </c>
      <c r="L13" s="61">
        <v>0</v>
      </c>
      <c r="M13" s="61">
        <v>0</v>
      </c>
      <c r="N13" s="61">
        <v>0</v>
      </c>
      <c r="O13" s="61">
        <v>0</v>
      </c>
      <c r="P13" s="18">
        <v>87</v>
      </c>
    </row>
    <row r="14" spans="1:16" ht="12.75" customHeight="1">
      <c r="A14" s="57">
        <v>1000</v>
      </c>
      <c r="B14" s="57">
        <v>580</v>
      </c>
      <c r="C14" s="57" t="s">
        <v>63</v>
      </c>
      <c r="D14" s="57" t="s">
        <v>67</v>
      </c>
      <c r="E14" s="58" t="s">
        <v>68</v>
      </c>
      <c r="F14" s="58" t="s">
        <v>316</v>
      </c>
      <c r="G14" s="58" t="s">
        <v>70</v>
      </c>
      <c r="H14" s="59" t="s">
        <v>71</v>
      </c>
      <c r="I14" s="57" t="s">
        <v>72</v>
      </c>
      <c r="J14" s="60" t="s">
        <v>152</v>
      </c>
      <c r="K14" s="52" t="s">
        <v>318</v>
      </c>
      <c r="L14" s="61">
        <v>0</v>
      </c>
      <c r="M14" s="61">
        <v>0</v>
      </c>
      <c r="N14" s="61">
        <v>0</v>
      </c>
      <c r="O14" s="61">
        <v>0</v>
      </c>
      <c r="P14" s="18">
        <v>3632</v>
      </c>
    </row>
    <row r="15" spans="1:16" ht="12.75" customHeight="1">
      <c r="A15" s="106" t="s">
        <v>320</v>
      </c>
      <c r="P15" s="61"/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321</v>
      </c>
      <c r="G16" s="58" t="s">
        <v>70</v>
      </c>
      <c r="H16" s="59" t="s">
        <v>71</v>
      </c>
      <c r="I16" s="57" t="s">
        <v>72</v>
      </c>
      <c r="J16" s="60" t="s">
        <v>82</v>
      </c>
      <c r="K16" s="52" t="s">
        <v>319</v>
      </c>
      <c r="L16" s="61">
        <v>42912.27</v>
      </c>
      <c r="M16" s="61">
        <v>33105.68</v>
      </c>
      <c r="N16" s="61">
        <v>44699</v>
      </c>
      <c r="O16" s="61">
        <v>22430.23</v>
      </c>
      <c r="P16" s="18">
        <v>22973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321</v>
      </c>
      <c r="G17" s="58" t="s">
        <v>70</v>
      </c>
      <c r="H17" s="59" t="s">
        <v>71</v>
      </c>
      <c r="I17" s="57" t="s">
        <v>72</v>
      </c>
      <c r="J17" s="60" t="s">
        <v>167</v>
      </c>
      <c r="K17" s="52" t="s">
        <v>319</v>
      </c>
      <c r="L17" s="61">
        <v>7867.68</v>
      </c>
      <c r="M17" s="61">
        <v>11918.34</v>
      </c>
      <c r="N17" s="61">
        <v>4800</v>
      </c>
      <c r="O17" s="61">
        <v>2880.21</v>
      </c>
      <c r="P17" s="18">
        <v>8013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321</v>
      </c>
      <c r="G18" s="58" t="s">
        <v>70</v>
      </c>
      <c r="H18" s="59" t="s">
        <v>71</v>
      </c>
      <c r="I18" s="57" t="s">
        <v>72</v>
      </c>
      <c r="J18" s="60" t="s">
        <v>152</v>
      </c>
      <c r="K18" s="52" t="s">
        <v>322</v>
      </c>
      <c r="L18" s="61">
        <v>0</v>
      </c>
      <c r="M18" s="61">
        <v>0</v>
      </c>
      <c r="N18" s="61">
        <v>0</v>
      </c>
      <c r="O18" s="61">
        <v>0</v>
      </c>
      <c r="P18" s="18">
        <v>19403</v>
      </c>
    </row>
    <row r="19" spans="1:16" ht="12.75" customHeight="1">
      <c r="A19" s="57">
        <v>1000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321</v>
      </c>
      <c r="G19" s="58" t="s">
        <v>77</v>
      </c>
      <c r="H19" s="59" t="s">
        <v>71</v>
      </c>
      <c r="I19" s="57" t="s">
        <v>72</v>
      </c>
      <c r="J19" s="60" t="s">
        <v>82</v>
      </c>
      <c r="K19" s="52" t="s">
        <v>323</v>
      </c>
      <c r="L19" s="61">
        <v>30461.25</v>
      </c>
      <c r="M19" s="61">
        <v>31207.01</v>
      </c>
      <c r="N19" s="61">
        <v>35600</v>
      </c>
      <c r="O19" s="61">
        <v>20420.62</v>
      </c>
      <c r="P19" s="18">
        <v>29722</v>
      </c>
    </row>
    <row r="20" spans="1:16" ht="12.75" customHeight="1">
      <c r="A20" s="57">
        <v>1000</v>
      </c>
      <c r="B20" s="57">
        <v>610</v>
      </c>
      <c r="C20" s="57" t="s">
        <v>63</v>
      </c>
      <c r="D20" s="57" t="s">
        <v>67</v>
      </c>
      <c r="E20" s="58" t="s">
        <v>68</v>
      </c>
      <c r="F20" s="58" t="s">
        <v>321</v>
      </c>
      <c r="G20" s="58" t="s">
        <v>77</v>
      </c>
      <c r="H20" s="59" t="s">
        <v>71</v>
      </c>
      <c r="I20" s="57" t="s">
        <v>72</v>
      </c>
      <c r="J20" s="60" t="s">
        <v>167</v>
      </c>
      <c r="K20" s="52" t="s">
        <v>323</v>
      </c>
      <c r="L20" s="61">
        <v>1664.4</v>
      </c>
      <c r="M20" s="61">
        <v>2178.07</v>
      </c>
      <c r="N20" s="61">
        <v>4936</v>
      </c>
      <c r="O20" s="61">
        <v>4622.38</v>
      </c>
      <c r="P20" s="18">
        <v>2068</v>
      </c>
    </row>
    <row r="21" spans="1:16" ht="12.75" customHeight="1">
      <c r="A21" s="57">
        <v>2220</v>
      </c>
      <c r="B21" s="57">
        <v>610</v>
      </c>
      <c r="C21" s="57" t="s">
        <v>63</v>
      </c>
      <c r="D21" s="57" t="s">
        <v>67</v>
      </c>
      <c r="E21" s="58" t="s">
        <v>68</v>
      </c>
      <c r="F21" s="58" t="s">
        <v>321</v>
      </c>
      <c r="G21" s="58" t="s">
        <v>70</v>
      </c>
      <c r="H21" s="59" t="s">
        <v>324</v>
      </c>
      <c r="I21" s="57" t="s">
        <v>72</v>
      </c>
      <c r="J21" s="60" t="s">
        <v>267</v>
      </c>
      <c r="K21" s="52" t="s">
        <v>325</v>
      </c>
      <c r="L21" s="61">
        <v>18890.71</v>
      </c>
      <c r="M21" s="61">
        <v>19257.98</v>
      </c>
      <c r="N21" s="61">
        <v>19701</v>
      </c>
      <c r="O21" s="61">
        <v>18884.42</v>
      </c>
      <c r="P21" s="18">
        <v>18829</v>
      </c>
    </row>
    <row r="22" spans="1:16" ht="12.75" customHeight="1">
      <c r="A22" s="57">
        <v>2220</v>
      </c>
      <c r="B22" s="57">
        <v>610</v>
      </c>
      <c r="C22" s="57" t="s">
        <v>63</v>
      </c>
      <c r="D22" s="57" t="s">
        <v>67</v>
      </c>
      <c r="E22" s="58" t="s">
        <v>68</v>
      </c>
      <c r="F22" s="58" t="s">
        <v>321</v>
      </c>
      <c r="G22" s="58" t="s">
        <v>70</v>
      </c>
      <c r="H22" s="59" t="s">
        <v>324</v>
      </c>
      <c r="I22" s="57" t="s">
        <v>72</v>
      </c>
      <c r="J22" s="60" t="s">
        <v>152</v>
      </c>
      <c r="K22" s="52" t="s">
        <v>326</v>
      </c>
      <c r="L22" s="61">
        <v>0</v>
      </c>
      <c r="M22" s="61">
        <v>0</v>
      </c>
      <c r="N22" s="61">
        <v>0</v>
      </c>
      <c r="O22" s="61">
        <v>0</v>
      </c>
      <c r="P22" s="18">
        <v>1798</v>
      </c>
    </row>
    <row r="23" spans="1:16" ht="12.75" customHeight="1">
      <c r="A23" s="106" t="s">
        <v>328</v>
      </c>
      <c r="P23" s="61"/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329</v>
      </c>
      <c r="F24" s="58" t="s">
        <v>330</v>
      </c>
      <c r="G24" s="58" t="s">
        <v>70</v>
      </c>
      <c r="H24" s="59" t="s">
        <v>71</v>
      </c>
      <c r="I24" s="57" t="s">
        <v>72</v>
      </c>
      <c r="J24" s="60" t="s">
        <v>82</v>
      </c>
      <c r="K24" s="52" t="s">
        <v>331</v>
      </c>
      <c r="L24" s="61">
        <v>33056.59</v>
      </c>
      <c r="M24" s="61">
        <v>11621.42</v>
      </c>
      <c r="N24" s="61">
        <v>43193</v>
      </c>
      <c r="O24" s="61">
        <v>8362.01</v>
      </c>
      <c r="P24" s="18">
        <v>24153</v>
      </c>
    </row>
    <row r="25" spans="1:16" ht="12.75" customHeight="1">
      <c r="A25" s="57">
        <v>1000</v>
      </c>
      <c r="B25" s="57">
        <v>730</v>
      </c>
      <c r="C25" s="57" t="s">
        <v>63</v>
      </c>
      <c r="D25" s="57" t="s">
        <v>67</v>
      </c>
      <c r="E25" s="58" t="s">
        <v>329</v>
      </c>
      <c r="F25" s="58" t="s">
        <v>330</v>
      </c>
      <c r="G25" s="58" t="s">
        <v>70</v>
      </c>
      <c r="H25" s="59" t="s">
        <v>71</v>
      </c>
      <c r="I25" s="57" t="s">
        <v>72</v>
      </c>
      <c r="J25" s="60" t="s">
        <v>167</v>
      </c>
      <c r="K25" s="52" t="s">
        <v>331</v>
      </c>
      <c r="L25" s="61">
        <v>4335.57</v>
      </c>
      <c r="M25" s="61">
        <v>4773.36</v>
      </c>
      <c r="N25" s="61">
        <v>8047</v>
      </c>
      <c r="O25" s="61">
        <v>7173.69</v>
      </c>
      <c r="P25" s="18">
        <v>9512</v>
      </c>
    </row>
    <row r="26" spans="1:16" ht="12.75" customHeight="1">
      <c r="A26" s="57">
        <v>1000</v>
      </c>
      <c r="B26" s="57">
        <v>730</v>
      </c>
      <c r="C26" s="57" t="s">
        <v>63</v>
      </c>
      <c r="D26" s="57" t="s">
        <v>67</v>
      </c>
      <c r="E26" s="58" t="s">
        <v>329</v>
      </c>
      <c r="F26" s="58" t="s">
        <v>330</v>
      </c>
      <c r="G26" s="58" t="s">
        <v>70</v>
      </c>
      <c r="H26" s="59" t="s">
        <v>71</v>
      </c>
      <c r="I26" s="57" t="s">
        <v>72</v>
      </c>
      <c r="J26" s="60" t="s">
        <v>152</v>
      </c>
      <c r="K26" s="52" t="s">
        <v>332</v>
      </c>
      <c r="L26" s="61">
        <v>0</v>
      </c>
      <c r="M26" s="61">
        <v>0</v>
      </c>
      <c r="N26" s="61">
        <v>0</v>
      </c>
      <c r="O26" s="61">
        <v>0</v>
      </c>
      <c r="P26" s="18">
        <v>18814</v>
      </c>
    </row>
    <row r="27" spans="1:16" ht="12.75" customHeight="1">
      <c r="A27" s="57">
        <v>1000</v>
      </c>
      <c r="B27" s="57">
        <v>730</v>
      </c>
      <c r="C27" s="57" t="s">
        <v>63</v>
      </c>
      <c r="D27" s="57" t="s">
        <v>67</v>
      </c>
      <c r="E27" s="58" t="s">
        <v>329</v>
      </c>
      <c r="F27" s="58" t="s">
        <v>330</v>
      </c>
      <c r="G27" s="58" t="s">
        <v>77</v>
      </c>
      <c r="H27" s="59" t="s">
        <v>71</v>
      </c>
      <c r="I27" s="57" t="s">
        <v>72</v>
      </c>
      <c r="J27" s="60" t="s">
        <v>82</v>
      </c>
      <c r="K27" s="52" t="s">
        <v>333</v>
      </c>
      <c r="L27" s="61">
        <v>4041.62</v>
      </c>
      <c r="M27" s="61">
        <v>4119.57</v>
      </c>
      <c r="N27" s="61">
        <v>0</v>
      </c>
      <c r="O27" s="61">
        <v>0</v>
      </c>
      <c r="P27" s="18">
        <v>4053</v>
      </c>
    </row>
    <row r="28" spans="1:16" ht="12.75" customHeight="1">
      <c r="A28" s="57">
        <v>1000</v>
      </c>
      <c r="B28" s="57">
        <v>730</v>
      </c>
      <c r="C28" s="57" t="s">
        <v>63</v>
      </c>
      <c r="D28" s="57" t="s">
        <v>67</v>
      </c>
      <c r="E28" s="58" t="s">
        <v>329</v>
      </c>
      <c r="F28" s="58" t="s">
        <v>330</v>
      </c>
      <c r="G28" s="58" t="s">
        <v>77</v>
      </c>
      <c r="H28" s="59" t="s">
        <v>71</v>
      </c>
      <c r="I28" s="57" t="s">
        <v>72</v>
      </c>
      <c r="J28" s="60" t="s">
        <v>167</v>
      </c>
      <c r="K28" s="52" t="s">
        <v>333</v>
      </c>
      <c r="L28" s="61">
        <v>212.92</v>
      </c>
      <c r="M28" s="61">
        <v>0</v>
      </c>
      <c r="N28" s="61">
        <v>664</v>
      </c>
      <c r="O28" s="61">
        <v>657.35</v>
      </c>
      <c r="P28" s="18">
        <v>282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1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DUNWOODY HIGH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117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535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5526624.235000003</v>
      </c>
      <c r="M8" s="72">
        <f>SUM(M11:M65536)</f>
        <v>1845816.220102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44253.78</v>
      </c>
      <c r="M11" s="36">
        <v>17947.364184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30.063699999999997</v>
      </c>
      <c r="Z11" s="23">
        <v>1</v>
      </c>
      <c r="AA11" s="99">
        <v>1</v>
      </c>
      <c r="AB11" s="78">
        <v>1173</v>
      </c>
      <c r="AC11" s="78">
        <v>5434.364184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82</v>
      </c>
      <c r="K12" s="35">
        <v>1</v>
      </c>
      <c r="L12" s="36">
        <v>40522.74</v>
      </c>
      <c r="M12" s="36">
        <v>17390.192472</v>
      </c>
      <c r="P12" s="23" t="s">
        <v>83</v>
      </c>
      <c r="Q12" s="23" t="s">
        <v>84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85</v>
      </c>
      <c r="W12" s="78">
        <v>27.529</v>
      </c>
      <c r="Z12" s="23">
        <v>1</v>
      </c>
      <c r="AA12" s="99">
        <v>1</v>
      </c>
      <c r="AB12" s="78">
        <v>1074</v>
      </c>
      <c r="AC12" s="78">
        <v>4976.192472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81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82</v>
      </c>
      <c r="K13" s="35">
        <v>1</v>
      </c>
      <c r="L13" s="36">
        <v>40522.74</v>
      </c>
      <c r="M13" s="36">
        <v>17390.192472</v>
      </c>
      <c r="P13" s="23" t="s">
        <v>83</v>
      </c>
      <c r="Q13" s="23" t="s">
        <v>84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85</v>
      </c>
      <c r="W13" s="78">
        <v>27.529</v>
      </c>
      <c r="Z13" s="23">
        <v>1</v>
      </c>
      <c r="AA13" s="99">
        <v>1</v>
      </c>
      <c r="AB13" s="78">
        <v>1074</v>
      </c>
      <c r="AC13" s="78">
        <v>4976.192472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81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82</v>
      </c>
      <c r="K14" s="35">
        <v>1</v>
      </c>
      <c r="L14" s="36">
        <v>40522.74</v>
      </c>
      <c r="M14" s="36">
        <v>8076.192472</v>
      </c>
      <c r="P14" s="23" t="s">
        <v>83</v>
      </c>
      <c r="Q14" s="23" t="s">
        <v>84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85</v>
      </c>
      <c r="W14" s="78">
        <v>27.529</v>
      </c>
      <c r="Z14" s="23">
        <v>1</v>
      </c>
      <c r="AA14" s="99">
        <v>1</v>
      </c>
      <c r="AB14" s="78">
        <v>3100</v>
      </c>
      <c r="AC14" s="78">
        <v>4976.192472</v>
      </c>
      <c r="AD14" s="78">
        <v>0</v>
      </c>
      <c r="AE14" s="78">
        <v>0</v>
      </c>
    </row>
    <row r="15" spans="1:31" ht="12.75">
      <c r="A15" s="23">
        <v>110</v>
      </c>
      <c r="B15" s="23">
        <v>1000</v>
      </c>
      <c r="C15" s="30" t="s">
        <v>86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82</v>
      </c>
      <c r="K15" s="35">
        <v>1</v>
      </c>
      <c r="L15" s="36">
        <v>40522.74</v>
      </c>
      <c r="M15" s="36">
        <v>17390.192472</v>
      </c>
      <c r="P15" s="23" t="s">
        <v>87</v>
      </c>
      <c r="Q15" s="23" t="s">
        <v>88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85</v>
      </c>
      <c r="W15" s="78">
        <v>27.529</v>
      </c>
      <c r="Z15" s="23">
        <v>1</v>
      </c>
      <c r="AA15" s="99">
        <v>1</v>
      </c>
      <c r="AB15" s="78">
        <v>1074</v>
      </c>
      <c r="AC15" s="78">
        <v>4976.192472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89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82</v>
      </c>
      <c r="K16" s="35">
        <v>1</v>
      </c>
      <c r="L16" s="36">
        <v>40522.74</v>
      </c>
      <c r="M16" s="36">
        <v>17390.192472</v>
      </c>
      <c r="P16" s="23" t="s">
        <v>90</v>
      </c>
      <c r="Q16" s="23" t="s">
        <v>91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85</v>
      </c>
      <c r="W16" s="78">
        <v>27.529</v>
      </c>
      <c r="Z16" s="23">
        <v>1</v>
      </c>
      <c r="AA16" s="99">
        <v>1</v>
      </c>
      <c r="AB16" s="78">
        <v>1074</v>
      </c>
      <c r="AC16" s="78">
        <v>4976.192472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92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82</v>
      </c>
      <c r="K17" s="35">
        <v>1</v>
      </c>
      <c r="L17" s="36">
        <v>40522.74</v>
      </c>
      <c r="M17" s="36">
        <v>17390.192472</v>
      </c>
      <c r="P17" s="23" t="s">
        <v>93</v>
      </c>
      <c r="Q17" s="23" t="s">
        <v>94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85</v>
      </c>
      <c r="W17" s="78">
        <v>27.529</v>
      </c>
      <c r="Z17" s="23">
        <v>1</v>
      </c>
      <c r="AA17" s="99">
        <v>1</v>
      </c>
      <c r="AB17" s="78">
        <v>1074</v>
      </c>
      <c r="AC17" s="78">
        <v>4976.192472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95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82</v>
      </c>
      <c r="K18" s="35">
        <v>1</v>
      </c>
      <c r="L18" s="36">
        <v>40813.57</v>
      </c>
      <c r="M18" s="36">
        <v>17433.906396</v>
      </c>
      <c r="P18" s="23" t="s">
        <v>96</v>
      </c>
      <c r="Q18" s="23" t="s">
        <v>97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98</v>
      </c>
      <c r="W18" s="78">
        <v>27.726600000000005</v>
      </c>
      <c r="Z18" s="23">
        <v>1</v>
      </c>
      <c r="AA18" s="99">
        <v>1</v>
      </c>
      <c r="AB18" s="78">
        <v>1082</v>
      </c>
      <c r="AC18" s="78">
        <v>5011.906396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99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82</v>
      </c>
      <c r="K19" s="35">
        <v>1</v>
      </c>
      <c r="L19" s="36">
        <v>41162.58</v>
      </c>
      <c r="M19" s="36">
        <v>17485.764824</v>
      </c>
      <c r="P19" s="23" t="s">
        <v>100</v>
      </c>
      <c r="Q19" s="23" t="s">
        <v>101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102</v>
      </c>
      <c r="W19" s="78">
        <v>27.9637</v>
      </c>
      <c r="Z19" s="23">
        <v>1</v>
      </c>
      <c r="AA19" s="99">
        <v>1</v>
      </c>
      <c r="AB19" s="78">
        <v>1091</v>
      </c>
      <c r="AC19" s="78">
        <v>5054.764824000001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89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82</v>
      </c>
      <c r="K20" s="35">
        <v>1</v>
      </c>
      <c r="L20" s="36">
        <v>41162.58</v>
      </c>
      <c r="M20" s="36">
        <v>17485.764824</v>
      </c>
      <c r="P20" s="23" t="s">
        <v>90</v>
      </c>
      <c r="Q20" s="23" t="s">
        <v>91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102</v>
      </c>
      <c r="W20" s="78">
        <v>27.9637</v>
      </c>
      <c r="Z20" s="23">
        <v>1</v>
      </c>
      <c r="AA20" s="99">
        <v>1</v>
      </c>
      <c r="AB20" s="78">
        <v>1091</v>
      </c>
      <c r="AC20" s="78">
        <v>5054.764824000001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81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82</v>
      </c>
      <c r="K21" s="35">
        <v>1</v>
      </c>
      <c r="L21" s="36">
        <v>41162.58</v>
      </c>
      <c r="M21" s="36">
        <v>17485.764824</v>
      </c>
      <c r="P21" s="23" t="s">
        <v>83</v>
      </c>
      <c r="Q21" s="23" t="s">
        <v>84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102</v>
      </c>
      <c r="W21" s="78">
        <v>27.9637</v>
      </c>
      <c r="Z21" s="23">
        <v>1</v>
      </c>
      <c r="AA21" s="99">
        <v>1</v>
      </c>
      <c r="AB21" s="78">
        <v>1091</v>
      </c>
      <c r="AC21" s="78">
        <v>5054.764824000001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81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82</v>
      </c>
      <c r="K22" s="35">
        <v>1</v>
      </c>
      <c r="L22" s="36">
        <v>41696.77</v>
      </c>
      <c r="M22" s="36">
        <v>17565.363356</v>
      </c>
      <c r="P22" s="23" t="s">
        <v>83</v>
      </c>
      <c r="Q22" s="23" t="s">
        <v>84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103</v>
      </c>
      <c r="W22" s="78">
        <v>28.3266</v>
      </c>
      <c r="Z22" s="23">
        <v>1</v>
      </c>
      <c r="AA22" s="99">
        <v>1</v>
      </c>
      <c r="AB22" s="78">
        <v>1105</v>
      </c>
      <c r="AC22" s="78">
        <v>5120.363356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104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82</v>
      </c>
      <c r="K23" s="35">
        <v>1</v>
      </c>
      <c r="L23" s="36">
        <v>46984.1</v>
      </c>
      <c r="M23" s="36">
        <v>7014.6474800000005</v>
      </c>
      <c r="P23" s="23" t="s">
        <v>105</v>
      </c>
      <c r="Q23" s="23" t="s">
        <v>106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107</v>
      </c>
      <c r="W23" s="78">
        <v>31.918500000000005</v>
      </c>
      <c r="Z23" s="23">
        <v>1</v>
      </c>
      <c r="AA23" s="99">
        <v>1</v>
      </c>
      <c r="AB23" s="78">
        <v>1245</v>
      </c>
      <c r="AC23" s="78">
        <v>5769.6474800000005</v>
      </c>
      <c r="AD23" s="78">
        <v>0</v>
      </c>
      <c r="AE23" s="78">
        <v>0</v>
      </c>
    </row>
    <row r="24" spans="1:31" ht="12.75">
      <c r="A24" s="23">
        <v>110</v>
      </c>
      <c r="B24" s="23">
        <v>1000</v>
      </c>
      <c r="C24" s="30" t="s">
        <v>108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82</v>
      </c>
      <c r="K24" s="35">
        <v>1</v>
      </c>
      <c r="L24" s="36">
        <v>49854.5</v>
      </c>
      <c r="M24" s="36">
        <v>7443.1326</v>
      </c>
      <c r="P24" s="23" t="s">
        <v>109</v>
      </c>
      <c r="Q24" s="23" t="s">
        <v>110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111</v>
      </c>
      <c r="W24" s="78">
        <v>33.8685</v>
      </c>
      <c r="Z24" s="23">
        <v>1</v>
      </c>
      <c r="AA24" s="99">
        <v>1</v>
      </c>
      <c r="AB24" s="78">
        <v>1321</v>
      </c>
      <c r="AC24" s="78">
        <v>6122.1326</v>
      </c>
      <c r="AD24" s="78">
        <v>0</v>
      </c>
      <c r="AE24" s="78">
        <v>0</v>
      </c>
    </row>
    <row r="25" spans="1:31" ht="12.75">
      <c r="A25" s="23">
        <v>110</v>
      </c>
      <c r="B25" s="23">
        <v>1000</v>
      </c>
      <c r="C25" s="30" t="s">
        <v>86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82</v>
      </c>
      <c r="K25" s="35">
        <v>1</v>
      </c>
      <c r="L25" s="36">
        <v>52935.02</v>
      </c>
      <c r="M25" s="36">
        <v>7903.420456</v>
      </c>
      <c r="P25" s="23" t="s">
        <v>87</v>
      </c>
      <c r="Q25" s="23" t="s">
        <v>88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112</v>
      </c>
      <c r="W25" s="78">
        <v>35.9613</v>
      </c>
      <c r="Z25" s="23">
        <v>1</v>
      </c>
      <c r="AA25" s="99">
        <v>1</v>
      </c>
      <c r="AB25" s="78">
        <v>1403</v>
      </c>
      <c r="AC25" s="78">
        <v>6500.420456</v>
      </c>
      <c r="AD25" s="78">
        <v>0</v>
      </c>
      <c r="AE25" s="78">
        <v>0</v>
      </c>
    </row>
    <row r="26" spans="1:31" ht="12.75">
      <c r="A26" s="23">
        <v>110</v>
      </c>
      <c r="B26" s="23">
        <v>1000</v>
      </c>
      <c r="C26" s="30" t="s">
        <v>113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82</v>
      </c>
      <c r="K26" s="35">
        <v>1</v>
      </c>
      <c r="L26" s="36">
        <v>52935.02</v>
      </c>
      <c r="M26" s="36">
        <v>19243.420456</v>
      </c>
      <c r="P26" s="23" t="s">
        <v>114</v>
      </c>
      <c r="Q26" s="23" t="s">
        <v>115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112</v>
      </c>
      <c r="W26" s="78">
        <v>35.9613</v>
      </c>
      <c r="Z26" s="23">
        <v>1</v>
      </c>
      <c r="AA26" s="99">
        <v>1</v>
      </c>
      <c r="AB26" s="78">
        <v>1403</v>
      </c>
      <c r="AC26" s="78">
        <v>6500.420456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81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82</v>
      </c>
      <c r="K27" s="35">
        <v>1</v>
      </c>
      <c r="L27" s="36">
        <v>54537.6</v>
      </c>
      <c r="M27" s="36">
        <v>19482.21728</v>
      </c>
      <c r="P27" s="23" t="s">
        <v>83</v>
      </c>
      <c r="Q27" s="23" t="s">
        <v>84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116</v>
      </c>
      <c r="W27" s="78">
        <v>37.05</v>
      </c>
      <c r="Z27" s="23">
        <v>1</v>
      </c>
      <c r="AA27" s="99">
        <v>1</v>
      </c>
      <c r="AB27" s="78">
        <v>1445</v>
      </c>
      <c r="AC27" s="78">
        <v>6697.21728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113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82</v>
      </c>
      <c r="K28" s="35">
        <v>1</v>
      </c>
      <c r="L28" s="36">
        <v>54537.6</v>
      </c>
      <c r="M28" s="36">
        <v>19482.21728</v>
      </c>
      <c r="P28" s="23" t="s">
        <v>114</v>
      </c>
      <c r="Q28" s="23" t="s">
        <v>115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116</v>
      </c>
      <c r="W28" s="78">
        <v>37.05</v>
      </c>
      <c r="Z28" s="23">
        <v>1</v>
      </c>
      <c r="AA28" s="99">
        <v>1</v>
      </c>
      <c r="AB28" s="78">
        <v>1445</v>
      </c>
      <c r="AC28" s="78">
        <v>6697.21728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113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82</v>
      </c>
      <c r="K29" s="35">
        <v>1</v>
      </c>
      <c r="L29" s="36">
        <v>56699.3</v>
      </c>
      <c r="M29" s="36">
        <v>8465.674040000002</v>
      </c>
      <c r="P29" s="23" t="s">
        <v>114</v>
      </c>
      <c r="Q29" s="23" t="s">
        <v>115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117</v>
      </c>
      <c r="W29" s="78">
        <v>38.5185</v>
      </c>
      <c r="Z29" s="23">
        <v>1</v>
      </c>
      <c r="AA29" s="99">
        <v>1</v>
      </c>
      <c r="AB29" s="78">
        <v>1503</v>
      </c>
      <c r="AC29" s="78">
        <v>6962.674040000001</v>
      </c>
      <c r="AD29" s="78">
        <v>0</v>
      </c>
      <c r="AE29" s="78">
        <v>0</v>
      </c>
    </row>
    <row r="30" spans="1:31" ht="12.75">
      <c r="A30" s="23">
        <v>110</v>
      </c>
      <c r="B30" s="23">
        <v>1000</v>
      </c>
      <c r="C30" s="30" t="s">
        <v>118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82</v>
      </c>
      <c r="K30" s="35">
        <v>1</v>
      </c>
      <c r="L30" s="36">
        <v>56699.3</v>
      </c>
      <c r="M30" s="36">
        <v>8465.674040000002</v>
      </c>
      <c r="P30" s="23" t="s">
        <v>119</v>
      </c>
      <c r="Q30" s="23" t="s">
        <v>120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121</v>
      </c>
      <c r="W30" s="78">
        <v>38.5185</v>
      </c>
      <c r="Z30" s="23">
        <v>1</v>
      </c>
      <c r="AA30" s="99">
        <v>1</v>
      </c>
      <c r="AB30" s="78">
        <v>1503</v>
      </c>
      <c r="AC30" s="78">
        <v>6962.674040000001</v>
      </c>
      <c r="AD30" s="78">
        <v>0</v>
      </c>
      <c r="AE30" s="78">
        <v>0</v>
      </c>
    </row>
    <row r="31" spans="1:31" ht="12.75">
      <c r="A31" s="23">
        <v>110</v>
      </c>
      <c r="B31" s="23">
        <v>1000</v>
      </c>
      <c r="C31" s="30" t="s">
        <v>89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82</v>
      </c>
      <c r="K31" s="35">
        <v>1</v>
      </c>
      <c r="L31" s="36">
        <v>42951.54</v>
      </c>
      <c r="M31" s="36">
        <v>17752.449112000002</v>
      </c>
      <c r="P31" s="23" t="s">
        <v>90</v>
      </c>
      <c r="Q31" s="23" t="s">
        <v>91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122</v>
      </c>
      <c r="W31" s="78">
        <v>29.178999999999995</v>
      </c>
      <c r="Z31" s="23">
        <v>1</v>
      </c>
      <c r="AA31" s="99">
        <v>1</v>
      </c>
      <c r="AB31" s="78">
        <v>1138</v>
      </c>
      <c r="AC31" s="78">
        <v>5274.449112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86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82</v>
      </c>
      <c r="K32" s="35">
        <v>1</v>
      </c>
      <c r="L32" s="36">
        <v>42951.54</v>
      </c>
      <c r="M32" s="36">
        <v>17752.449112000002</v>
      </c>
      <c r="P32" s="23" t="s">
        <v>87</v>
      </c>
      <c r="Q32" s="23" t="s">
        <v>88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122</v>
      </c>
      <c r="W32" s="78">
        <v>29.178999999999995</v>
      </c>
      <c r="Z32" s="23">
        <v>1</v>
      </c>
      <c r="AA32" s="99">
        <v>1</v>
      </c>
      <c r="AB32" s="78">
        <v>1138</v>
      </c>
      <c r="AC32" s="78">
        <v>5274.449112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123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82</v>
      </c>
      <c r="K33" s="35">
        <v>1</v>
      </c>
      <c r="L33" s="36">
        <v>42951.54</v>
      </c>
      <c r="M33" s="36">
        <v>17752.449112000002</v>
      </c>
      <c r="P33" s="23" t="s">
        <v>124</v>
      </c>
      <c r="Q33" s="23" t="s">
        <v>125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122</v>
      </c>
      <c r="W33" s="78">
        <v>29.178999999999995</v>
      </c>
      <c r="Z33" s="23">
        <v>1</v>
      </c>
      <c r="AA33" s="99">
        <v>1</v>
      </c>
      <c r="AB33" s="78">
        <v>1138</v>
      </c>
      <c r="AC33" s="78">
        <v>5274.449112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113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82</v>
      </c>
      <c r="K34" s="35">
        <v>1</v>
      </c>
      <c r="L34" s="36">
        <v>42951.54</v>
      </c>
      <c r="M34" s="36">
        <v>17752.449112000002</v>
      </c>
      <c r="P34" s="23" t="s">
        <v>114</v>
      </c>
      <c r="Q34" s="23" t="s">
        <v>115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122</v>
      </c>
      <c r="W34" s="78">
        <v>29.178999999999995</v>
      </c>
      <c r="Z34" s="23">
        <v>1</v>
      </c>
      <c r="AA34" s="99">
        <v>1</v>
      </c>
      <c r="AB34" s="78">
        <v>1138</v>
      </c>
      <c r="AC34" s="78">
        <v>5274.449112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113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82</v>
      </c>
      <c r="K35" s="35">
        <v>1</v>
      </c>
      <c r="L35" s="36">
        <v>42951.54</v>
      </c>
      <c r="M35" s="36">
        <v>17752.449112000002</v>
      </c>
      <c r="P35" s="23" t="s">
        <v>114</v>
      </c>
      <c r="Q35" s="23" t="s">
        <v>115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122</v>
      </c>
      <c r="W35" s="78">
        <v>29.178999999999995</v>
      </c>
      <c r="Z35" s="23">
        <v>1</v>
      </c>
      <c r="AA35" s="99">
        <v>1</v>
      </c>
      <c r="AB35" s="78">
        <v>1138</v>
      </c>
      <c r="AC35" s="78">
        <v>5274.449112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126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82</v>
      </c>
      <c r="K36" s="35">
        <v>1</v>
      </c>
      <c r="L36" s="36">
        <v>42951.54</v>
      </c>
      <c r="M36" s="36">
        <v>17752.449112000002</v>
      </c>
      <c r="P36" s="23" t="s">
        <v>127</v>
      </c>
      <c r="Q36" s="23" t="s">
        <v>128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122</v>
      </c>
      <c r="W36" s="78">
        <v>29.178999999999995</v>
      </c>
      <c r="Z36" s="23">
        <v>1</v>
      </c>
      <c r="AA36" s="99">
        <v>1</v>
      </c>
      <c r="AB36" s="78">
        <v>1138</v>
      </c>
      <c r="AC36" s="78">
        <v>5274.449112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123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82</v>
      </c>
      <c r="K37" s="35">
        <v>1</v>
      </c>
      <c r="L37" s="36">
        <v>43242.37</v>
      </c>
      <c r="M37" s="36">
        <v>6456.163036000001</v>
      </c>
      <c r="P37" s="23" t="s">
        <v>124</v>
      </c>
      <c r="Q37" s="23" t="s">
        <v>125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129</v>
      </c>
      <c r="W37" s="78">
        <v>29.3766</v>
      </c>
      <c r="Z37" s="23">
        <v>1</v>
      </c>
      <c r="AA37" s="99">
        <v>1</v>
      </c>
      <c r="AB37" s="78">
        <v>1146</v>
      </c>
      <c r="AC37" s="78">
        <v>5310.163036000001</v>
      </c>
      <c r="AD37" s="78">
        <v>0</v>
      </c>
      <c r="AE37" s="78">
        <v>0</v>
      </c>
    </row>
    <row r="38" spans="1:31" ht="12.75">
      <c r="A38" s="23">
        <v>110</v>
      </c>
      <c r="B38" s="23">
        <v>1000</v>
      </c>
      <c r="C38" s="30" t="s">
        <v>113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82</v>
      </c>
      <c r="K38" s="35">
        <v>1</v>
      </c>
      <c r="L38" s="36">
        <v>43242.37</v>
      </c>
      <c r="M38" s="36">
        <v>17796.163036</v>
      </c>
      <c r="P38" s="23" t="s">
        <v>114</v>
      </c>
      <c r="Q38" s="23" t="s">
        <v>115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129</v>
      </c>
      <c r="W38" s="78">
        <v>29.3766</v>
      </c>
      <c r="Z38" s="23">
        <v>1</v>
      </c>
      <c r="AA38" s="99">
        <v>1</v>
      </c>
      <c r="AB38" s="78">
        <v>1146</v>
      </c>
      <c r="AC38" s="78">
        <v>5310.163036000001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81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82</v>
      </c>
      <c r="K39" s="35">
        <v>1</v>
      </c>
      <c r="L39" s="36">
        <v>43242.37</v>
      </c>
      <c r="M39" s="36">
        <v>17796.163036</v>
      </c>
      <c r="P39" s="23" t="s">
        <v>83</v>
      </c>
      <c r="Q39" s="23" t="s">
        <v>84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129</v>
      </c>
      <c r="W39" s="78">
        <v>29.3766</v>
      </c>
      <c r="Z39" s="23">
        <v>1</v>
      </c>
      <c r="AA39" s="99">
        <v>1</v>
      </c>
      <c r="AB39" s="78">
        <v>1146</v>
      </c>
      <c r="AC39" s="78">
        <v>5310.163036000001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81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71</v>
      </c>
      <c r="I40" s="31" t="s">
        <v>72</v>
      </c>
      <c r="J40" s="34" t="s">
        <v>82</v>
      </c>
      <c r="K40" s="35">
        <v>1</v>
      </c>
      <c r="L40" s="36">
        <v>43242.37</v>
      </c>
      <c r="M40" s="36">
        <v>6456.163036000001</v>
      </c>
      <c r="P40" s="23" t="s">
        <v>83</v>
      </c>
      <c r="Q40" s="23" t="s">
        <v>84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129</v>
      </c>
      <c r="W40" s="78">
        <v>29.3766</v>
      </c>
      <c r="Z40" s="23">
        <v>1</v>
      </c>
      <c r="AA40" s="99">
        <v>1</v>
      </c>
      <c r="AB40" s="78">
        <v>1146</v>
      </c>
      <c r="AC40" s="78">
        <v>5310.163036000001</v>
      </c>
      <c r="AD40" s="78">
        <v>0</v>
      </c>
      <c r="AE40" s="78">
        <v>0</v>
      </c>
    </row>
    <row r="41" spans="1:31" ht="12.75">
      <c r="A41" s="23">
        <v>110</v>
      </c>
      <c r="B41" s="23">
        <v>1000</v>
      </c>
      <c r="C41" s="30" t="s">
        <v>86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71</v>
      </c>
      <c r="I41" s="31" t="s">
        <v>72</v>
      </c>
      <c r="J41" s="34" t="s">
        <v>82</v>
      </c>
      <c r="K41" s="35">
        <v>1</v>
      </c>
      <c r="L41" s="36">
        <v>43242.37</v>
      </c>
      <c r="M41" s="36">
        <v>17796.163036</v>
      </c>
      <c r="P41" s="23" t="s">
        <v>87</v>
      </c>
      <c r="Q41" s="23" t="s">
        <v>88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129</v>
      </c>
      <c r="W41" s="78">
        <v>29.3766</v>
      </c>
      <c r="Z41" s="23">
        <v>1</v>
      </c>
      <c r="AA41" s="99">
        <v>1</v>
      </c>
      <c r="AB41" s="78">
        <v>1146</v>
      </c>
      <c r="AC41" s="78">
        <v>5310.163036000001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81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71</v>
      </c>
      <c r="I42" s="31" t="s">
        <v>72</v>
      </c>
      <c r="J42" s="34" t="s">
        <v>82</v>
      </c>
      <c r="K42" s="35">
        <v>1</v>
      </c>
      <c r="L42" s="36">
        <v>44253.78</v>
      </c>
      <c r="M42" s="36">
        <v>17947.364184</v>
      </c>
      <c r="P42" s="23" t="s">
        <v>83</v>
      </c>
      <c r="Q42" s="23" t="s">
        <v>84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130</v>
      </c>
      <c r="W42" s="78">
        <v>30.063699999999997</v>
      </c>
      <c r="Z42" s="23">
        <v>1</v>
      </c>
      <c r="AA42" s="99">
        <v>1</v>
      </c>
      <c r="AB42" s="78">
        <v>1173</v>
      </c>
      <c r="AC42" s="78">
        <v>5434.364184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113</v>
      </c>
      <c r="D43" s="31" t="s">
        <v>67</v>
      </c>
      <c r="E43" s="32" t="s">
        <v>68</v>
      </c>
      <c r="F43" s="32" t="s">
        <v>69</v>
      </c>
      <c r="G43" s="32" t="s">
        <v>70</v>
      </c>
      <c r="H43" s="33" t="s">
        <v>71</v>
      </c>
      <c r="I43" s="31" t="s">
        <v>72</v>
      </c>
      <c r="J43" s="34" t="s">
        <v>82</v>
      </c>
      <c r="K43" s="35">
        <v>1</v>
      </c>
      <c r="L43" s="36">
        <v>44253.78</v>
      </c>
      <c r="M43" s="36">
        <v>17947.364184</v>
      </c>
      <c r="P43" s="23" t="s">
        <v>114</v>
      </c>
      <c r="Q43" s="23" t="s">
        <v>115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130</v>
      </c>
      <c r="W43" s="78">
        <v>30.063699999999997</v>
      </c>
      <c r="Z43" s="23">
        <v>1</v>
      </c>
      <c r="AA43" s="99">
        <v>1</v>
      </c>
      <c r="AB43" s="78">
        <v>1173</v>
      </c>
      <c r="AC43" s="78">
        <v>5434.364184</v>
      </c>
      <c r="AD43" s="78">
        <v>11340</v>
      </c>
      <c r="AE43" s="78">
        <v>0</v>
      </c>
    </row>
    <row r="44" spans="1:31" ht="12.75">
      <c r="A44" s="23">
        <v>110</v>
      </c>
      <c r="B44" s="23">
        <v>1000</v>
      </c>
      <c r="C44" s="30" t="s">
        <v>81</v>
      </c>
      <c r="D44" s="31" t="s">
        <v>67</v>
      </c>
      <c r="E44" s="32" t="s">
        <v>68</v>
      </c>
      <c r="F44" s="32" t="s">
        <v>69</v>
      </c>
      <c r="G44" s="32" t="s">
        <v>70</v>
      </c>
      <c r="H44" s="33" t="s">
        <v>71</v>
      </c>
      <c r="I44" s="31" t="s">
        <v>72</v>
      </c>
      <c r="J44" s="34" t="s">
        <v>82</v>
      </c>
      <c r="K44" s="35">
        <v>1</v>
      </c>
      <c r="L44" s="36">
        <v>45590.45</v>
      </c>
      <c r="M44" s="36">
        <v>18146.50726</v>
      </c>
      <c r="P44" s="23" t="s">
        <v>83</v>
      </c>
      <c r="Q44" s="23" t="s">
        <v>84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131</v>
      </c>
      <c r="W44" s="78">
        <v>30.9718</v>
      </c>
      <c r="Z44" s="23">
        <v>1</v>
      </c>
      <c r="AA44" s="99">
        <v>1</v>
      </c>
      <c r="AB44" s="78">
        <v>1208</v>
      </c>
      <c r="AC44" s="78">
        <v>5598.50726</v>
      </c>
      <c r="AD44" s="78">
        <v>11340</v>
      </c>
      <c r="AE44" s="78">
        <v>0</v>
      </c>
    </row>
    <row r="45" spans="1:31" ht="12.75">
      <c r="A45" s="23">
        <v>110</v>
      </c>
      <c r="B45" s="23">
        <v>1000</v>
      </c>
      <c r="C45" s="30" t="s">
        <v>104</v>
      </c>
      <c r="D45" s="31" t="s">
        <v>67</v>
      </c>
      <c r="E45" s="32" t="s">
        <v>68</v>
      </c>
      <c r="F45" s="32" t="s">
        <v>69</v>
      </c>
      <c r="G45" s="32" t="s">
        <v>70</v>
      </c>
      <c r="H45" s="33" t="s">
        <v>71</v>
      </c>
      <c r="I45" s="31" t="s">
        <v>72</v>
      </c>
      <c r="J45" s="34" t="s">
        <v>82</v>
      </c>
      <c r="K45" s="35">
        <v>1</v>
      </c>
      <c r="L45" s="36">
        <v>45590.45</v>
      </c>
      <c r="M45" s="36">
        <v>18146.50726</v>
      </c>
      <c r="P45" s="23" t="s">
        <v>105</v>
      </c>
      <c r="Q45" s="23" t="s">
        <v>106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131</v>
      </c>
      <c r="W45" s="78">
        <v>30.9718</v>
      </c>
      <c r="Z45" s="23">
        <v>1</v>
      </c>
      <c r="AA45" s="99">
        <v>1</v>
      </c>
      <c r="AB45" s="78">
        <v>1208</v>
      </c>
      <c r="AC45" s="78">
        <v>5598.50726</v>
      </c>
      <c r="AD45" s="78">
        <v>11340</v>
      </c>
      <c r="AE45" s="78">
        <v>0</v>
      </c>
    </row>
    <row r="46" spans="1:31" ht="12.75">
      <c r="A46" s="23">
        <v>110</v>
      </c>
      <c r="B46" s="23">
        <v>1000</v>
      </c>
      <c r="C46" s="30" t="s">
        <v>123</v>
      </c>
      <c r="D46" s="31" t="s">
        <v>67</v>
      </c>
      <c r="E46" s="32" t="s">
        <v>68</v>
      </c>
      <c r="F46" s="32" t="s">
        <v>69</v>
      </c>
      <c r="G46" s="32" t="s">
        <v>70</v>
      </c>
      <c r="H46" s="33" t="s">
        <v>71</v>
      </c>
      <c r="I46" s="31" t="s">
        <v>72</v>
      </c>
      <c r="J46" s="34" t="s">
        <v>82</v>
      </c>
      <c r="K46" s="35">
        <v>1</v>
      </c>
      <c r="L46" s="36">
        <v>46984.1</v>
      </c>
      <c r="M46" s="36">
        <v>18354.64748</v>
      </c>
      <c r="P46" s="23" t="s">
        <v>124</v>
      </c>
      <c r="Q46" s="23" t="s">
        <v>125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132</v>
      </c>
      <c r="W46" s="78">
        <v>31.918500000000005</v>
      </c>
      <c r="Z46" s="23">
        <v>1</v>
      </c>
      <c r="AA46" s="99">
        <v>1</v>
      </c>
      <c r="AB46" s="78">
        <v>1245</v>
      </c>
      <c r="AC46" s="78">
        <v>5769.6474800000005</v>
      </c>
      <c r="AD46" s="78">
        <v>11340</v>
      </c>
      <c r="AE46" s="78">
        <v>0</v>
      </c>
    </row>
    <row r="47" spans="1:31" ht="12.75">
      <c r="A47" s="23">
        <v>110</v>
      </c>
      <c r="B47" s="23">
        <v>1000</v>
      </c>
      <c r="C47" s="30" t="s">
        <v>133</v>
      </c>
      <c r="D47" s="31" t="s">
        <v>67</v>
      </c>
      <c r="E47" s="32" t="s">
        <v>68</v>
      </c>
      <c r="F47" s="32" t="s">
        <v>69</v>
      </c>
      <c r="G47" s="32" t="s">
        <v>70</v>
      </c>
      <c r="H47" s="33" t="s">
        <v>71</v>
      </c>
      <c r="I47" s="31" t="s">
        <v>72</v>
      </c>
      <c r="J47" s="34" t="s">
        <v>82</v>
      </c>
      <c r="K47" s="35">
        <v>1</v>
      </c>
      <c r="L47" s="36">
        <v>46984.1</v>
      </c>
      <c r="M47" s="36">
        <v>18354.64748</v>
      </c>
      <c r="P47" s="23" t="s">
        <v>134</v>
      </c>
      <c r="Q47" s="23" t="s">
        <v>135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132</v>
      </c>
      <c r="W47" s="78">
        <v>31.918500000000005</v>
      </c>
      <c r="Z47" s="23">
        <v>1</v>
      </c>
      <c r="AA47" s="99">
        <v>1</v>
      </c>
      <c r="AB47" s="78">
        <v>1245</v>
      </c>
      <c r="AC47" s="78">
        <v>5769.6474800000005</v>
      </c>
      <c r="AD47" s="78">
        <v>11340</v>
      </c>
      <c r="AE47" s="78">
        <v>0</v>
      </c>
    </row>
    <row r="48" spans="1:31" ht="12.75">
      <c r="A48" s="23">
        <v>110</v>
      </c>
      <c r="B48" s="23">
        <v>1000</v>
      </c>
      <c r="C48" s="30" t="s">
        <v>81</v>
      </c>
      <c r="D48" s="31" t="s">
        <v>67</v>
      </c>
      <c r="E48" s="32" t="s">
        <v>68</v>
      </c>
      <c r="F48" s="32" t="s">
        <v>69</v>
      </c>
      <c r="G48" s="32" t="s">
        <v>70</v>
      </c>
      <c r="H48" s="33" t="s">
        <v>71</v>
      </c>
      <c r="I48" s="31" t="s">
        <v>72</v>
      </c>
      <c r="J48" s="34" t="s">
        <v>82</v>
      </c>
      <c r="K48" s="35">
        <v>1</v>
      </c>
      <c r="L48" s="36">
        <v>46984.1</v>
      </c>
      <c r="M48" s="36">
        <v>18354.64748</v>
      </c>
      <c r="P48" s="23" t="s">
        <v>83</v>
      </c>
      <c r="Q48" s="23" t="s">
        <v>84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132</v>
      </c>
      <c r="W48" s="78">
        <v>31.918500000000005</v>
      </c>
      <c r="Z48" s="23">
        <v>1</v>
      </c>
      <c r="AA48" s="99">
        <v>1</v>
      </c>
      <c r="AB48" s="78">
        <v>1245</v>
      </c>
      <c r="AC48" s="78">
        <v>5769.6474800000005</v>
      </c>
      <c r="AD48" s="78">
        <v>11340</v>
      </c>
      <c r="AE48" s="78">
        <v>0</v>
      </c>
    </row>
    <row r="49" spans="1:31" ht="12.75">
      <c r="A49" s="23">
        <v>110</v>
      </c>
      <c r="B49" s="23">
        <v>1000</v>
      </c>
      <c r="C49" s="30" t="s">
        <v>123</v>
      </c>
      <c r="D49" s="31" t="s">
        <v>67</v>
      </c>
      <c r="E49" s="32" t="s">
        <v>68</v>
      </c>
      <c r="F49" s="32" t="s">
        <v>69</v>
      </c>
      <c r="G49" s="32" t="s">
        <v>70</v>
      </c>
      <c r="H49" s="33" t="s">
        <v>71</v>
      </c>
      <c r="I49" s="31" t="s">
        <v>72</v>
      </c>
      <c r="J49" s="34" t="s">
        <v>82</v>
      </c>
      <c r="K49" s="35">
        <v>1</v>
      </c>
      <c r="L49" s="36">
        <v>46984.1</v>
      </c>
      <c r="M49" s="36">
        <v>18354.64748</v>
      </c>
      <c r="P49" s="23" t="s">
        <v>124</v>
      </c>
      <c r="Q49" s="23" t="s">
        <v>125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132</v>
      </c>
      <c r="W49" s="78">
        <v>31.918500000000005</v>
      </c>
      <c r="Z49" s="23">
        <v>1</v>
      </c>
      <c r="AA49" s="99">
        <v>1</v>
      </c>
      <c r="AB49" s="78">
        <v>1245</v>
      </c>
      <c r="AC49" s="78">
        <v>5769.6474800000005</v>
      </c>
      <c r="AD49" s="78">
        <v>11340</v>
      </c>
      <c r="AE49" s="78">
        <v>0</v>
      </c>
    </row>
    <row r="50" spans="1:31" ht="12.75">
      <c r="A50" s="23">
        <v>110</v>
      </c>
      <c r="B50" s="23">
        <v>1000</v>
      </c>
      <c r="C50" s="30" t="s">
        <v>86</v>
      </c>
      <c r="D50" s="31" t="s">
        <v>67</v>
      </c>
      <c r="E50" s="32" t="s">
        <v>68</v>
      </c>
      <c r="F50" s="32" t="s">
        <v>69</v>
      </c>
      <c r="G50" s="32" t="s">
        <v>70</v>
      </c>
      <c r="H50" s="33" t="s">
        <v>71</v>
      </c>
      <c r="I50" s="31" t="s">
        <v>72</v>
      </c>
      <c r="J50" s="34" t="s">
        <v>82</v>
      </c>
      <c r="K50" s="35">
        <v>1</v>
      </c>
      <c r="L50" s="36">
        <v>48413.37</v>
      </c>
      <c r="M50" s="36">
        <v>18568.161836</v>
      </c>
      <c r="P50" s="23" t="s">
        <v>87</v>
      </c>
      <c r="Q50" s="23" t="s">
        <v>88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136</v>
      </c>
      <c r="W50" s="78">
        <v>32.8895</v>
      </c>
      <c r="Z50" s="23">
        <v>1</v>
      </c>
      <c r="AA50" s="99">
        <v>1</v>
      </c>
      <c r="AB50" s="78">
        <v>1283</v>
      </c>
      <c r="AC50" s="78">
        <v>5945.161836</v>
      </c>
      <c r="AD50" s="78">
        <v>11340</v>
      </c>
      <c r="AE50" s="78">
        <v>0</v>
      </c>
    </row>
    <row r="51" spans="1:31" ht="12.75">
      <c r="A51" s="23">
        <v>110</v>
      </c>
      <c r="B51" s="23">
        <v>1000</v>
      </c>
      <c r="C51" s="30" t="s">
        <v>86</v>
      </c>
      <c r="D51" s="31" t="s">
        <v>67</v>
      </c>
      <c r="E51" s="32" t="s">
        <v>68</v>
      </c>
      <c r="F51" s="32" t="s">
        <v>69</v>
      </c>
      <c r="G51" s="32" t="s">
        <v>70</v>
      </c>
      <c r="H51" s="33" t="s">
        <v>71</v>
      </c>
      <c r="I51" s="31" t="s">
        <v>72</v>
      </c>
      <c r="J51" s="34" t="s">
        <v>82</v>
      </c>
      <c r="K51" s="35">
        <v>1</v>
      </c>
      <c r="L51" s="36">
        <v>48413.37</v>
      </c>
      <c r="M51" s="36">
        <v>18568.161836</v>
      </c>
      <c r="P51" s="23" t="s">
        <v>87</v>
      </c>
      <c r="Q51" s="23" t="s">
        <v>88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136</v>
      </c>
      <c r="W51" s="78">
        <v>32.8895</v>
      </c>
      <c r="Z51" s="23">
        <v>1</v>
      </c>
      <c r="AA51" s="99">
        <v>1</v>
      </c>
      <c r="AB51" s="78">
        <v>1283</v>
      </c>
      <c r="AC51" s="78">
        <v>5945.161836</v>
      </c>
      <c r="AD51" s="78">
        <v>11340</v>
      </c>
      <c r="AE51" s="78">
        <v>0</v>
      </c>
    </row>
    <row r="52" spans="1:31" ht="12.75">
      <c r="A52" s="23">
        <v>110</v>
      </c>
      <c r="B52" s="23">
        <v>1000</v>
      </c>
      <c r="C52" s="30" t="s">
        <v>81</v>
      </c>
      <c r="D52" s="31" t="s">
        <v>67</v>
      </c>
      <c r="E52" s="32" t="s">
        <v>68</v>
      </c>
      <c r="F52" s="32" t="s">
        <v>69</v>
      </c>
      <c r="G52" s="32" t="s">
        <v>70</v>
      </c>
      <c r="H52" s="33" t="s">
        <v>71</v>
      </c>
      <c r="I52" s="31" t="s">
        <v>72</v>
      </c>
      <c r="J52" s="34" t="s">
        <v>82</v>
      </c>
      <c r="K52" s="35">
        <v>1</v>
      </c>
      <c r="L52" s="36">
        <v>51377.55</v>
      </c>
      <c r="M52" s="36">
        <v>19011.16314</v>
      </c>
      <c r="P52" s="23" t="s">
        <v>83</v>
      </c>
      <c r="Q52" s="23" t="s">
        <v>84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137</v>
      </c>
      <c r="W52" s="78">
        <v>34.9032</v>
      </c>
      <c r="Z52" s="23">
        <v>1</v>
      </c>
      <c r="AA52" s="99">
        <v>1</v>
      </c>
      <c r="AB52" s="78">
        <v>1362</v>
      </c>
      <c r="AC52" s="78">
        <v>6309.163140000001</v>
      </c>
      <c r="AD52" s="78">
        <v>11340</v>
      </c>
      <c r="AE52" s="78">
        <v>0</v>
      </c>
    </row>
    <row r="53" spans="1:31" ht="12.75">
      <c r="A53" s="23">
        <v>110</v>
      </c>
      <c r="B53" s="23">
        <v>1000</v>
      </c>
      <c r="C53" s="30" t="s">
        <v>113</v>
      </c>
      <c r="D53" s="31" t="s">
        <v>67</v>
      </c>
      <c r="E53" s="32" t="s">
        <v>68</v>
      </c>
      <c r="F53" s="32" t="s">
        <v>69</v>
      </c>
      <c r="G53" s="32" t="s">
        <v>70</v>
      </c>
      <c r="H53" s="33" t="s">
        <v>71</v>
      </c>
      <c r="I53" s="31" t="s">
        <v>72</v>
      </c>
      <c r="J53" s="34" t="s">
        <v>82</v>
      </c>
      <c r="K53" s="35">
        <v>1</v>
      </c>
      <c r="L53" s="36">
        <v>51377.55</v>
      </c>
      <c r="M53" s="36">
        <v>7671.163140000001</v>
      </c>
      <c r="P53" s="23" t="s">
        <v>114</v>
      </c>
      <c r="Q53" s="23" t="s">
        <v>115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137</v>
      </c>
      <c r="W53" s="78">
        <v>34.9032</v>
      </c>
      <c r="Z53" s="23">
        <v>1</v>
      </c>
      <c r="AA53" s="99">
        <v>1</v>
      </c>
      <c r="AB53" s="78">
        <v>1362</v>
      </c>
      <c r="AC53" s="78">
        <v>6309.163140000001</v>
      </c>
      <c r="AD53" s="78">
        <v>0</v>
      </c>
      <c r="AE53" s="78">
        <v>0</v>
      </c>
    </row>
    <row r="54" spans="1:31" ht="12.75">
      <c r="A54" s="23">
        <v>110</v>
      </c>
      <c r="B54" s="23">
        <v>1000</v>
      </c>
      <c r="C54" s="30" t="s">
        <v>123</v>
      </c>
      <c r="D54" s="31" t="s">
        <v>67</v>
      </c>
      <c r="E54" s="32" t="s">
        <v>68</v>
      </c>
      <c r="F54" s="32" t="s">
        <v>69</v>
      </c>
      <c r="G54" s="32" t="s">
        <v>70</v>
      </c>
      <c r="H54" s="33" t="s">
        <v>71</v>
      </c>
      <c r="I54" s="31" t="s">
        <v>72</v>
      </c>
      <c r="J54" s="34" t="s">
        <v>82</v>
      </c>
      <c r="K54" s="35">
        <v>1</v>
      </c>
      <c r="L54" s="36">
        <v>54537.6</v>
      </c>
      <c r="M54" s="36">
        <v>19482.21728</v>
      </c>
      <c r="P54" s="23" t="s">
        <v>124</v>
      </c>
      <c r="Q54" s="23" t="s">
        <v>125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138</v>
      </c>
      <c r="W54" s="78">
        <v>37.05</v>
      </c>
      <c r="Z54" s="23">
        <v>1</v>
      </c>
      <c r="AA54" s="99">
        <v>1</v>
      </c>
      <c r="AB54" s="78">
        <v>1445</v>
      </c>
      <c r="AC54" s="78">
        <v>6697.21728</v>
      </c>
      <c r="AD54" s="78">
        <v>11340</v>
      </c>
      <c r="AE54" s="78">
        <v>0</v>
      </c>
    </row>
    <row r="55" spans="1:31" ht="12.75">
      <c r="A55" s="23">
        <v>110</v>
      </c>
      <c r="B55" s="23">
        <v>1000</v>
      </c>
      <c r="C55" s="30" t="s">
        <v>139</v>
      </c>
      <c r="D55" s="31" t="s">
        <v>67</v>
      </c>
      <c r="E55" s="32" t="s">
        <v>68</v>
      </c>
      <c r="F55" s="32" t="s">
        <v>69</v>
      </c>
      <c r="G55" s="32" t="s">
        <v>70</v>
      </c>
      <c r="H55" s="33" t="s">
        <v>71</v>
      </c>
      <c r="I55" s="31" t="s">
        <v>72</v>
      </c>
      <c r="J55" s="34" t="s">
        <v>82</v>
      </c>
      <c r="K55" s="35">
        <v>1</v>
      </c>
      <c r="L55" s="36">
        <v>56188.85</v>
      </c>
      <c r="M55" s="36">
        <v>19728.99078</v>
      </c>
      <c r="P55" s="23" t="s">
        <v>140</v>
      </c>
      <c r="Q55" s="23" t="s">
        <v>141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142</v>
      </c>
      <c r="W55" s="78">
        <v>38.1718</v>
      </c>
      <c r="Z55" s="23">
        <v>1</v>
      </c>
      <c r="AA55" s="99">
        <v>1</v>
      </c>
      <c r="AB55" s="78">
        <v>1489</v>
      </c>
      <c r="AC55" s="78">
        <v>6899.99078</v>
      </c>
      <c r="AD55" s="78">
        <v>11340</v>
      </c>
      <c r="AE55" s="78">
        <v>0</v>
      </c>
    </row>
    <row r="56" spans="1:31" ht="12.75">
      <c r="A56" s="23">
        <v>110</v>
      </c>
      <c r="B56" s="23">
        <v>1000</v>
      </c>
      <c r="C56" s="30" t="s">
        <v>86</v>
      </c>
      <c r="D56" s="31" t="s">
        <v>67</v>
      </c>
      <c r="E56" s="32" t="s">
        <v>68</v>
      </c>
      <c r="F56" s="32" t="s">
        <v>69</v>
      </c>
      <c r="G56" s="32" t="s">
        <v>70</v>
      </c>
      <c r="H56" s="33" t="s">
        <v>71</v>
      </c>
      <c r="I56" s="31" t="s">
        <v>72</v>
      </c>
      <c r="J56" s="34" t="s">
        <v>82</v>
      </c>
      <c r="K56" s="35">
        <v>1</v>
      </c>
      <c r="L56" s="36">
        <v>56188.85</v>
      </c>
      <c r="M56" s="36">
        <v>19728.99078</v>
      </c>
      <c r="P56" s="23" t="s">
        <v>87</v>
      </c>
      <c r="Q56" s="23" t="s">
        <v>88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142</v>
      </c>
      <c r="W56" s="78">
        <v>38.1718</v>
      </c>
      <c r="Z56" s="23">
        <v>1</v>
      </c>
      <c r="AA56" s="99">
        <v>1</v>
      </c>
      <c r="AB56" s="78">
        <v>1489</v>
      </c>
      <c r="AC56" s="78">
        <v>6899.99078</v>
      </c>
      <c r="AD56" s="78">
        <v>11340</v>
      </c>
      <c r="AE56" s="78">
        <v>0</v>
      </c>
    </row>
    <row r="57" spans="1:31" ht="12.75">
      <c r="A57" s="23">
        <v>110</v>
      </c>
      <c r="B57" s="23">
        <v>1000</v>
      </c>
      <c r="C57" s="30" t="s">
        <v>113</v>
      </c>
      <c r="D57" s="31" t="s">
        <v>67</v>
      </c>
      <c r="E57" s="32" t="s">
        <v>68</v>
      </c>
      <c r="F57" s="32" t="s">
        <v>69</v>
      </c>
      <c r="G57" s="32" t="s">
        <v>70</v>
      </c>
      <c r="H57" s="33" t="s">
        <v>71</v>
      </c>
      <c r="I57" s="31" t="s">
        <v>72</v>
      </c>
      <c r="J57" s="34" t="s">
        <v>82</v>
      </c>
      <c r="K57" s="35">
        <v>1</v>
      </c>
      <c r="L57" s="36">
        <v>57885.21</v>
      </c>
      <c r="M57" s="36">
        <v>19982.303788</v>
      </c>
      <c r="P57" s="23" t="s">
        <v>114</v>
      </c>
      <c r="Q57" s="23" t="s">
        <v>115</v>
      </c>
      <c r="R57" s="23" t="s">
        <v>76</v>
      </c>
      <c r="S57" s="23" t="s">
        <v>77</v>
      </c>
      <c r="T57" s="23" t="s">
        <v>78</v>
      </c>
      <c r="U57" s="23" t="s">
        <v>79</v>
      </c>
      <c r="V57" s="23" t="s">
        <v>143</v>
      </c>
      <c r="W57" s="78">
        <v>39.3242</v>
      </c>
      <c r="Z57" s="23">
        <v>1</v>
      </c>
      <c r="AA57" s="99">
        <v>1</v>
      </c>
      <c r="AB57" s="78">
        <v>1534</v>
      </c>
      <c r="AC57" s="78">
        <v>7108.303788</v>
      </c>
      <c r="AD57" s="78">
        <v>11340</v>
      </c>
      <c r="AE57" s="78">
        <v>0</v>
      </c>
    </row>
    <row r="58" spans="1:31" ht="12.75">
      <c r="A58" s="23">
        <v>110</v>
      </c>
      <c r="B58" s="23">
        <v>1000</v>
      </c>
      <c r="C58" s="30" t="s">
        <v>113</v>
      </c>
      <c r="D58" s="31" t="s">
        <v>67</v>
      </c>
      <c r="E58" s="32" t="s">
        <v>68</v>
      </c>
      <c r="F58" s="32" t="s">
        <v>69</v>
      </c>
      <c r="G58" s="32" t="s">
        <v>70</v>
      </c>
      <c r="H58" s="33" t="s">
        <v>71</v>
      </c>
      <c r="I58" s="31" t="s">
        <v>72</v>
      </c>
      <c r="J58" s="34" t="s">
        <v>82</v>
      </c>
      <c r="K58" s="35">
        <v>1</v>
      </c>
      <c r="L58" s="36">
        <v>57885.21</v>
      </c>
      <c r="M58" s="36">
        <v>19982.303788</v>
      </c>
      <c r="P58" s="23" t="s">
        <v>114</v>
      </c>
      <c r="Q58" s="23" t="s">
        <v>115</v>
      </c>
      <c r="R58" s="23" t="s">
        <v>76</v>
      </c>
      <c r="S58" s="23" t="s">
        <v>77</v>
      </c>
      <c r="T58" s="23" t="s">
        <v>78</v>
      </c>
      <c r="U58" s="23" t="s">
        <v>79</v>
      </c>
      <c r="V58" s="23" t="s">
        <v>143</v>
      </c>
      <c r="W58" s="78">
        <v>39.3242</v>
      </c>
      <c r="Z58" s="23">
        <v>1</v>
      </c>
      <c r="AA58" s="99">
        <v>1</v>
      </c>
      <c r="AB58" s="78">
        <v>1534</v>
      </c>
      <c r="AC58" s="78">
        <v>7108.303788</v>
      </c>
      <c r="AD58" s="78">
        <v>11340</v>
      </c>
      <c r="AE58" s="78">
        <v>0</v>
      </c>
    </row>
    <row r="59" spans="1:31" ht="12.75">
      <c r="A59" s="23">
        <v>110</v>
      </c>
      <c r="B59" s="23">
        <v>1000</v>
      </c>
      <c r="C59" s="30" t="s">
        <v>113</v>
      </c>
      <c r="D59" s="31" t="s">
        <v>67</v>
      </c>
      <c r="E59" s="32" t="s">
        <v>68</v>
      </c>
      <c r="F59" s="32" t="s">
        <v>69</v>
      </c>
      <c r="G59" s="32" t="s">
        <v>70</v>
      </c>
      <c r="H59" s="33" t="s">
        <v>71</v>
      </c>
      <c r="I59" s="31" t="s">
        <v>72</v>
      </c>
      <c r="J59" s="34" t="s">
        <v>82</v>
      </c>
      <c r="K59" s="35">
        <v>1</v>
      </c>
      <c r="L59" s="36">
        <v>61452.44</v>
      </c>
      <c r="M59" s="36">
        <v>20514.359632</v>
      </c>
      <c r="P59" s="23" t="s">
        <v>114</v>
      </c>
      <c r="Q59" s="23" t="s">
        <v>115</v>
      </c>
      <c r="R59" s="23" t="s">
        <v>76</v>
      </c>
      <c r="S59" s="23" t="s">
        <v>77</v>
      </c>
      <c r="T59" s="23" t="s">
        <v>78</v>
      </c>
      <c r="U59" s="23" t="s">
        <v>79</v>
      </c>
      <c r="V59" s="23" t="s">
        <v>144</v>
      </c>
      <c r="W59" s="78">
        <v>41.747600000000006</v>
      </c>
      <c r="Z59" s="23">
        <v>1</v>
      </c>
      <c r="AA59" s="99">
        <v>1</v>
      </c>
      <c r="AB59" s="78">
        <v>1628</v>
      </c>
      <c r="AC59" s="78">
        <v>7546.359632000001</v>
      </c>
      <c r="AD59" s="78">
        <v>11340</v>
      </c>
      <c r="AE59" s="78">
        <v>0</v>
      </c>
    </row>
    <row r="60" spans="1:31" ht="12.75">
      <c r="A60" s="23">
        <v>110</v>
      </c>
      <c r="B60" s="23">
        <v>1000</v>
      </c>
      <c r="C60" s="30" t="s">
        <v>89</v>
      </c>
      <c r="D60" s="31" t="s">
        <v>67</v>
      </c>
      <c r="E60" s="32" t="s">
        <v>68</v>
      </c>
      <c r="F60" s="32" t="s">
        <v>69</v>
      </c>
      <c r="G60" s="32" t="s">
        <v>70</v>
      </c>
      <c r="H60" s="33" t="s">
        <v>71</v>
      </c>
      <c r="I60" s="31" t="s">
        <v>72</v>
      </c>
      <c r="J60" s="34" t="s">
        <v>82</v>
      </c>
      <c r="K60" s="35">
        <v>1</v>
      </c>
      <c r="L60" s="36">
        <v>64589.94</v>
      </c>
      <c r="M60" s="36">
        <v>20983.644632</v>
      </c>
      <c r="P60" s="23" t="s">
        <v>90</v>
      </c>
      <c r="Q60" s="23" t="s">
        <v>91</v>
      </c>
      <c r="R60" s="23" t="s">
        <v>76</v>
      </c>
      <c r="S60" s="23" t="s">
        <v>77</v>
      </c>
      <c r="T60" s="23" t="s">
        <v>78</v>
      </c>
      <c r="U60" s="23" t="s">
        <v>79</v>
      </c>
      <c r="V60" s="23" t="s">
        <v>145</v>
      </c>
      <c r="W60" s="78">
        <v>43.879</v>
      </c>
      <c r="Z60" s="23">
        <v>1</v>
      </c>
      <c r="AA60" s="99">
        <v>1</v>
      </c>
      <c r="AB60" s="78">
        <v>1712</v>
      </c>
      <c r="AC60" s="78">
        <v>7931.6446320000005</v>
      </c>
      <c r="AD60" s="78">
        <v>11340</v>
      </c>
      <c r="AE60" s="78">
        <v>0</v>
      </c>
    </row>
    <row r="61" spans="1:31" ht="12.75">
      <c r="A61" s="23">
        <v>110</v>
      </c>
      <c r="B61" s="23">
        <v>1000</v>
      </c>
      <c r="C61" s="30" t="s">
        <v>123</v>
      </c>
      <c r="D61" s="31" t="s">
        <v>67</v>
      </c>
      <c r="E61" s="32" t="s">
        <v>68</v>
      </c>
      <c r="F61" s="32" t="s">
        <v>69</v>
      </c>
      <c r="G61" s="32" t="s">
        <v>70</v>
      </c>
      <c r="H61" s="33" t="s">
        <v>71</v>
      </c>
      <c r="I61" s="31" t="s">
        <v>72</v>
      </c>
      <c r="J61" s="34" t="s">
        <v>82</v>
      </c>
      <c r="K61" s="35">
        <v>1</v>
      </c>
      <c r="L61" s="36">
        <v>65856.57</v>
      </c>
      <c r="M61" s="36">
        <v>21172.186796</v>
      </c>
      <c r="P61" s="23" t="s">
        <v>124</v>
      </c>
      <c r="Q61" s="23" t="s">
        <v>125</v>
      </c>
      <c r="R61" s="23" t="s">
        <v>76</v>
      </c>
      <c r="S61" s="23" t="s">
        <v>77</v>
      </c>
      <c r="T61" s="23" t="s">
        <v>78</v>
      </c>
      <c r="U61" s="23" t="s">
        <v>79</v>
      </c>
      <c r="V61" s="23" t="s">
        <v>146</v>
      </c>
      <c r="W61" s="78">
        <v>44.7395</v>
      </c>
      <c r="Z61" s="23">
        <v>1</v>
      </c>
      <c r="AA61" s="99">
        <v>1</v>
      </c>
      <c r="AB61" s="78">
        <v>1745</v>
      </c>
      <c r="AC61" s="78">
        <v>8087.186796000001</v>
      </c>
      <c r="AD61" s="78">
        <v>11340</v>
      </c>
      <c r="AE61" s="78">
        <v>0</v>
      </c>
    </row>
    <row r="62" spans="1:31" ht="12.75">
      <c r="A62" s="23">
        <v>110</v>
      </c>
      <c r="B62" s="23">
        <v>1000</v>
      </c>
      <c r="C62" s="30" t="s">
        <v>86</v>
      </c>
      <c r="D62" s="31" t="s">
        <v>67</v>
      </c>
      <c r="E62" s="32" t="s">
        <v>68</v>
      </c>
      <c r="F62" s="32" t="s">
        <v>69</v>
      </c>
      <c r="G62" s="32" t="s">
        <v>70</v>
      </c>
      <c r="H62" s="33" t="s">
        <v>71</v>
      </c>
      <c r="I62" s="31" t="s">
        <v>72</v>
      </c>
      <c r="J62" s="34" t="s">
        <v>82</v>
      </c>
      <c r="K62" s="35">
        <v>1</v>
      </c>
      <c r="L62" s="36">
        <v>65856.57</v>
      </c>
      <c r="M62" s="36">
        <v>21172.186796</v>
      </c>
      <c r="P62" s="23" t="s">
        <v>87</v>
      </c>
      <c r="Q62" s="23" t="s">
        <v>88</v>
      </c>
      <c r="R62" s="23" t="s">
        <v>76</v>
      </c>
      <c r="S62" s="23" t="s">
        <v>77</v>
      </c>
      <c r="T62" s="23" t="s">
        <v>78</v>
      </c>
      <c r="U62" s="23" t="s">
        <v>79</v>
      </c>
      <c r="V62" s="23" t="s">
        <v>147</v>
      </c>
      <c r="W62" s="78">
        <v>44.7395</v>
      </c>
      <c r="Z62" s="23">
        <v>1</v>
      </c>
      <c r="AA62" s="99">
        <v>1</v>
      </c>
      <c r="AB62" s="78">
        <v>1745</v>
      </c>
      <c r="AC62" s="78">
        <v>8087.186796000001</v>
      </c>
      <c r="AD62" s="78">
        <v>11340</v>
      </c>
      <c r="AE62" s="78">
        <v>0</v>
      </c>
    </row>
    <row r="63" spans="1:31" ht="12.75">
      <c r="A63" s="23">
        <v>110</v>
      </c>
      <c r="B63" s="23">
        <v>1000</v>
      </c>
      <c r="C63" s="30" t="s">
        <v>113</v>
      </c>
      <c r="D63" s="31" t="s">
        <v>67</v>
      </c>
      <c r="E63" s="32" t="s">
        <v>68</v>
      </c>
      <c r="F63" s="32" t="s">
        <v>69</v>
      </c>
      <c r="G63" s="32" t="s">
        <v>70</v>
      </c>
      <c r="H63" s="33" t="s">
        <v>71</v>
      </c>
      <c r="I63" s="31" t="s">
        <v>72</v>
      </c>
      <c r="J63" s="34" t="s">
        <v>82</v>
      </c>
      <c r="K63" s="35">
        <v>1</v>
      </c>
      <c r="L63" s="36">
        <v>65856.57</v>
      </c>
      <c r="M63" s="36">
        <v>21172.186796</v>
      </c>
      <c r="P63" s="23" t="s">
        <v>114</v>
      </c>
      <c r="Q63" s="23" t="s">
        <v>115</v>
      </c>
      <c r="R63" s="23" t="s">
        <v>76</v>
      </c>
      <c r="S63" s="23" t="s">
        <v>77</v>
      </c>
      <c r="T63" s="23" t="s">
        <v>78</v>
      </c>
      <c r="U63" s="23" t="s">
        <v>79</v>
      </c>
      <c r="V63" s="23" t="s">
        <v>147</v>
      </c>
      <c r="W63" s="78">
        <v>44.7395</v>
      </c>
      <c r="Z63" s="23">
        <v>1</v>
      </c>
      <c r="AA63" s="99">
        <v>1</v>
      </c>
      <c r="AB63" s="78">
        <v>1745</v>
      </c>
      <c r="AC63" s="78">
        <v>8087.186796000001</v>
      </c>
      <c r="AD63" s="78">
        <v>11340</v>
      </c>
      <c r="AE63" s="78">
        <v>0</v>
      </c>
    </row>
    <row r="64" spans="1:31" ht="12.75">
      <c r="A64" s="23">
        <v>110</v>
      </c>
      <c r="B64" s="23">
        <v>1000</v>
      </c>
      <c r="C64" s="30" t="s">
        <v>123</v>
      </c>
      <c r="D64" s="31" t="s">
        <v>67</v>
      </c>
      <c r="E64" s="32" t="s">
        <v>68</v>
      </c>
      <c r="F64" s="32" t="s">
        <v>69</v>
      </c>
      <c r="G64" s="32" t="s">
        <v>70</v>
      </c>
      <c r="H64" s="33" t="s">
        <v>71</v>
      </c>
      <c r="I64" s="31" t="s">
        <v>72</v>
      </c>
      <c r="J64" s="34" t="s">
        <v>82</v>
      </c>
      <c r="K64" s="35">
        <v>1</v>
      </c>
      <c r="L64" s="36">
        <v>67112.52</v>
      </c>
      <c r="M64" s="36">
        <v>20621.417456000003</v>
      </c>
      <c r="P64" s="23" t="s">
        <v>124</v>
      </c>
      <c r="Q64" s="23" t="s">
        <v>125</v>
      </c>
      <c r="R64" s="23" t="s">
        <v>76</v>
      </c>
      <c r="S64" s="23" t="s">
        <v>77</v>
      </c>
      <c r="T64" s="23" t="s">
        <v>78</v>
      </c>
      <c r="U64" s="23" t="s">
        <v>79</v>
      </c>
      <c r="V64" s="23" t="s">
        <v>148</v>
      </c>
      <c r="W64" s="78">
        <v>45.59270000000001</v>
      </c>
      <c r="Z64" s="23">
        <v>1</v>
      </c>
      <c r="AA64" s="99">
        <v>1</v>
      </c>
      <c r="AB64" s="78">
        <v>1040</v>
      </c>
      <c r="AC64" s="78">
        <v>8241.417456000001</v>
      </c>
      <c r="AD64" s="78">
        <v>11340</v>
      </c>
      <c r="AE64" s="78">
        <v>0</v>
      </c>
    </row>
    <row r="65" spans="1:31" ht="12.75">
      <c r="A65" s="23">
        <v>110</v>
      </c>
      <c r="B65" s="23">
        <v>1000</v>
      </c>
      <c r="C65" s="30" t="s">
        <v>86</v>
      </c>
      <c r="D65" s="31" t="s">
        <v>67</v>
      </c>
      <c r="E65" s="32" t="s">
        <v>68</v>
      </c>
      <c r="F65" s="32" t="s">
        <v>69</v>
      </c>
      <c r="G65" s="32" t="s">
        <v>70</v>
      </c>
      <c r="H65" s="33" t="s">
        <v>71</v>
      </c>
      <c r="I65" s="31" t="s">
        <v>72</v>
      </c>
      <c r="J65" s="34" t="s">
        <v>82</v>
      </c>
      <c r="K65" s="35">
        <v>1</v>
      </c>
      <c r="L65" s="36">
        <v>49854.5</v>
      </c>
      <c r="M65" s="36">
        <v>18783.1326</v>
      </c>
      <c r="P65" s="23" t="s">
        <v>87</v>
      </c>
      <c r="Q65" s="23" t="s">
        <v>88</v>
      </c>
      <c r="R65" s="23" t="s">
        <v>76</v>
      </c>
      <c r="S65" s="23" t="s">
        <v>77</v>
      </c>
      <c r="T65" s="23" t="s">
        <v>78</v>
      </c>
      <c r="U65" s="23" t="s">
        <v>79</v>
      </c>
      <c r="V65" s="23" t="s">
        <v>149</v>
      </c>
      <c r="W65" s="78">
        <v>33.8685</v>
      </c>
      <c r="Z65" s="23">
        <v>1</v>
      </c>
      <c r="AA65" s="99">
        <v>1</v>
      </c>
      <c r="AB65" s="78">
        <v>1321</v>
      </c>
      <c r="AC65" s="78">
        <v>6122.1326</v>
      </c>
      <c r="AD65" s="78">
        <v>11340</v>
      </c>
      <c r="AE65" s="78">
        <v>0</v>
      </c>
    </row>
    <row r="66" spans="1:31" ht="12.75">
      <c r="A66" s="23">
        <v>110</v>
      </c>
      <c r="B66" s="23">
        <v>1000</v>
      </c>
      <c r="C66" s="30" t="s">
        <v>123</v>
      </c>
      <c r="D66" s="31" t="s">
        <v>67</v>
      </c>
      <c r="E66" s="32" t="s">
        <v>68</v>
      </c>
      <c r="F66" s="32" t="s">
        <v>69</v>
      </c>
      <c r="G66" s="32" t="s">
        <v>70</v>
      </c>
      <c r="H66" s="33" t="s">
        <v>71</v>
      </c>
      <c r="I66" s="31" t="s">
        <v>72</v>
      </c>
      <c r="J66" s="34" t="s">
        <v>82</v>
      </c>
      <c r="K66" s="35">
        <v>1</v>
      </c>
      <c r="L66" s="36">
        <v>76920.31</v>
      </c>
      <c r="M66" s="36">
        <v>22823.814068</v>
      </c>
      <c r="P66" s="23" t="s">
        <v>124</v>
      </c>
      <c r="Q66" s="23" t="s">
        <v>125</v>
      </c>
      <c r="R66" s="23" t="s">
        <v>76</v>
      </c>
      <c r="S66" s="23" t="s">
        <v>77</v>
      </c>
      <c r="T66" s="23" t="s">
        <v>78</v>
      </c>
      <c r="U66" s="23" t="s">
        <v>79</v>
      </c>
      <c r="V66" s="23" t="s">
        <v>150</v>
      </c>
      <c r="W66" s="78">
        <v>52.2556</v>
      </c>
      <c r="Z66" s="23">
        <v>1</v>
      </c>
      <c r="AA66" s="99">
        <v>1</v>
      </c>
      <c r="AB66" s="78">
        <v>2038</v>
      </c>
      <c r="AC66" s="78">
        <v>9445.814068</v>
      </c>
      <c r="AD66" s="78">
        <v>11340</v>
      </c>
      <c r="AE66" s="78">
        <v>0</v>
      </c>
    </row>
    <row r="67" spans="1:31" ht="12.75">
      <c r="A67" s="23">
        <v>110</v>
      </c>
      <c r="B67" s="23">
        <v>1000</v>
      </c>
      <c r="C67" s="30" t="s">
        <v>151</v>
      </c>
      <c r="D67" s="31" t="s">
        <v>67</v>
      </c>
      <c r="E67" s="32" t="s">
        <v>68</v>
      </c>
      <c r="F67" s="32" t="s">
        <v>69</v>
      </c>
      <c r="G67" s="32" t="s">
        <v>70</v>
      </c>
      <c r="H67" s="33" t="s">
        <v>71</v>
      </c>
      <c r="I67" s="31" t="s">
        <v>72</v>
      </c>
      <c r="J67" s="34" t="s">
        <v>152</v>
      </c>
      <c r="K67" s="35">
        <v>1</v>
      </c>
      <c r="L67" s="36">
        <v>49854.5</v>
      </c>
      <c r="M67" s="36">
        <v>18783.1326</v>
      </c>
      <c r="P67" s="23" t="s">
        <v>153</v>
      </c>
      <c r="Q67" s="23" t="s">
        <v>154</v>
      </c>
      <c r="R67" s="23" t="s">
        <v>76</v>
      </c>
      <c r="S67" s="23" t="s">
        <v>77</v>
      </c>
      <c r="T67" s="23" t="s">
        <v>78</v>
      </c>
      <c r="U67" s="23" t="s">
        <v>79</v>
      </c>
      <c r="V67" s="23" t="s">
        <v>111</v>
      </c>
      <c r="W67" s="78">
        <v>33.8685</v>
      </c>
      <c r="Z67" s="23">
        <v>1</v>
      </c>
      <c r="AA67" s="99">
        <v>1</v>
      </c>
      <c r="AB67" s="78">
        <v>1321</v>
      </c>
      <c r="AC67" s="78">
        <v>6122.1326</v>
      </c>
      <c r="AD67" s="78">
        <v>11340</v>
      </c>
      <c r="AE67" s="78">
        <v>0</v>
      </c>
    </row>
    <row r="68" spans="1:31" ht="12.75">
      <c r="A68" s="23">
        <v>110</v>
      </c>
      <c r="B68" s="23">
        <v>1000</v>
      </c>
      <c r="C68" s="30" t="s">
        <v>151</v>
      </c>
      <c r="D68" s="31" t="s">
        <v>67</v>
      </c>
      <c r="E68" s="32" t="s">
        <v>68</v>
      </c>
      <c r="F68" s="32" t="s">
        <v>69</v>
      </c>
      <c r="G68" s="32" t="s">
        <v>70</v>
      </c>
      <c r="H68" s="33" t="s">
        <v>71</v>
      </c>
      <c r="I68" s="31" t="s">
        <v>72</v>
      </c>
      <c r="J68" s="34" t="s">
        <v>152</v>
      </c>
      <c r="K68" s="35">
        <v>1</v>
      </c>
      <c r="L68" s="36">
        <v>56699.3</v>
      </c>
      <c r="M68" s="36">
        <v>19805.67404</v>
      </c>
      <c r="P68" s="23" t="s">
        <v>153</v>
      </c>
      <c r="Q68" s="23" t="s">
        <v>154</v>
      </c>
      <c r="R68" s="23" t="s">
        <v>76</v>
      </c>
      <c r="S68" s="23" t="s">
        <v>77</v>
      </c>
      <c r="T68" s="23" t="s">
        <v>78</v>
      </c>
      <c r="U68" s="23" t="s">
        <v>79</v>
      </c>
      <c r="V68" s="23" t="s">
        <v>155</v>
      </c>
      <c r="W68" s="78">
        <v>38.5185</v>
      </c>
      <c r="Z68" s="23">
        <v>1</v>
      </c>
      <c r="AA68" s="99">
        <v>1</v>
      </c>
      <c r="AB68" s="78">
        <v>1503</v>
      </c>
      <c r="AC68" s="78">
        <v>6962.674040000001</v>
      </c>
      <c r="AD68" s="78">
        <v>11340</v>
      </c>
      <c r="AE68" s="78">
        <v>0</v>
      </c>
    </row>
    <row r="69" spans="1:31" ht="12.75">
      <c r="A69" s="23">
        <v>110</v>
      </c>
      <c r="B69" s="23">
        <v>1000</v>
      </c>
      <c r="C69" s="30" t="s">
        <v>156</v>
      </c>
      <c r="D69" s="31" t="s">
        <v>67</v>
      </c>
      <c r="E69" s="32" t="s">
        <v>68</v>
      </c>
      <c r="F69" s="32" t="s">
        <v>69</v>
      </c>
      <c r="G69" s="32" t="s">
        <v>70</v>
      </c>
      <c r="H69" s="33" t="s">
        <v>71</v>
      </c>
      <c r="I69" s="31" t="s">
        <v>72</v>
      </c>
      <c r="J69" s="34" t="s">
        <v>152</v>
      </c>
      <c r="K69" s="35">
        <v>1</v>
      </c>
      <c r="L69" s="36">
        <v>56188.85</v>
      </c>
      <c r="M69" s="36">
        <v>19728.99078</v>
      </c>
      <c r="P69" s="23" t="s">
        <v>157</v>
      </c>
      <c r="Q69" s="23" t="s">
        <v>158</v>
      </c>
      <c r="R69" s="23" t="s">
        <v>76</v>
      </c>
      <c r="S69" s="23" t="s">
        <v>77</v>
      </c>
      <c r="T69" s="23" t="s">
        <v>78</v>
      </c>
      <c r="U69" s="23" t="s">
        <v>79</v>
      </c>
      <c r="V69" s="23" t="s">
        <v>142</v>
      </c>
      <c r="W69" s="78">
        <v>38.1718</v>
      </c>
      <c r="Z69" s="23">
        <v>1</v>
      </c>
      <c r="AA69" s="99">
        <v>1</v>
      </c>
      <c r="AB69" s="78">
        <v>1489</v>
      </c>
      <c r="AC69" s="78">
        <v>6899.99078</v>
      </c>
      <c r="AD69" s="78">
        <v>11340</v>
      </c>
      <c r="AE69" s="78">
        <v>0</v>
      </c>
    </row>
    <row r="70" spans="1:31" ht="12.75">
      <c r="A70" s="23">
        <v>110</v>
      </c>
      <c r="B70" s="23">
        <v>1000</v>
      </c>
      <c r="C70" s="30" t="s">
        <v>156</v>
      </c>
      <c r="D70" s="31" t="s">
        <v>67</v>
      </c>
      <c r="E70" s="32" t="s">
        <v>68</v>
      </c>
      <c r="F70" s="32" t="s">
        <v>69</v>
      </c>
      <c r="G70" s="32" t="s">
        <v>70</v>
      </c>
      <c r="H70" s="33" t="s">
        <v>71</v>
      </c>
      <c r="I70" s="31" t="s">
        <v>72</v>
      </c>
      <c r="J70" s="34" t="s">
        <v>152</v>
      </c>
      <c r="K70" s="35">
        <v>1</v>
      </c>
      <c r="L70" s="36">
        <v>73399.38</v>
      </c>
      <c r="M70" s="36">
        <v>21491.443864</v>
      </c>
      <c r="P70" s="23" t="s">
        <v>157</v>
      </c>
      <c r="Q70" s="23" t="s">
        <v>158</v>
      </c>
      <c r="R70" s="23" t="s">
        <v>76</v>
      </c>
      <c r="S70" s="23" t="s">
        <v>77</v>
      </c>
      <c r="T70" s="23" t="s">
        <v>78</v>
      </c>
      <c r="U70" s="23" t="s">
        <v>79</v>
      </c>
      <c r="V70" s="23" t="s">
        <v>159</v>
      </c>
      <c r="W70" s="78">
        <v>49.8637</v>
      </c>
      <c r="Z70" s="23">
        <v>1</v>
      </c>
      <c r="AA70" s="99">
        <v>1</v>
      </c>
      <c r="AB70" s="78">
        <v>1138</v>
      </c>
      <c r="AC70" s="78">
        <v>9013.443864</v>
      </c>
      <c r="AD70" s="78">
        <v>11340</v>
      </c>
      <c r="AE70" s="78">
        <v>0</v>
      </c>
    </row>
    <row r="71" spans="1:31" ht="12.75">
      <c r="A71" s="23">
        <v>110</v>
      </c>
      <c r="B71" s="23">
        <v>1000</v>
      </c>
      <c r="C71" s="30" t="s">
        <v>160</v>
      </c>
      <c r="D71" s="31" t="s">
        <v>67</v>
      </c>
      <c r="E71" s="32" t="s">
        <v>68</v>
      </c>
      <c r="F71" s="32" t="s">
        <v>69</v>
      </c>
      <c r="G71" s="32" t="s">
        <v>70</v>
      </c>
      <c r="H71" s="33" t="s">
        <v>161</v>
      </c>
      <c r="I71" s="31" t="s">
        <v>72</v>
      </c>
      <c r="J71" s="34" t="s">
        <v>162</v>
      </c>
      <c r="K71" s="35">
        <v>1</v>
      </c>
      <c r="L71" s="36">
        <v>42951.54</v>
      </c>
      <c r="M71" s="36">
        <v>19900.449112000002</v>
      </c>
      <c r="P71" s="23" t="s">
        <v>163</v>
      </c>
      <c r="Q71" s="23" t="s">
        <v>164</v>
      </c>
      <c r="R71" s="23" t="s">
        <v>76</v>
      </c>
      <c r="S71" s="23" t="s">
        <v>77</v>
      </c>
      <c r="T71" s="23" t="s">
        <v>78</v>
      </c>
      <c r="U71" s="23" t="s">
        <v>79</v>
      </c>
      <c r="V71" s="23" t="s">
        <v>122</v>
      </c>
      <c r="W71" s="78">
        <v>29.178999999999995</v>
      </c>
      <c r="Z71" s="23">
        <v>1</v>
      </c>
      <c r="AA71" s="99">
        <v>1</v>
      </c>
      <c r="AB71" s="78">
        <v>3286</v>
      </c>
      <c r="AC71" s="78">
        <v>5274.449112</v>
      </c>
      <c r="AD71" s="78">
        <v>11340</v>
      </c>
      <c r="AE71" s="78">
        <v>0</v>
      </c>
    </row>
    <row r="72" spans="1:31" ht="12.75">
      <c r="A72" s="23">
        <v>110</v>
      </c>
      <c r="B72" s="23">
        <v>1000</v>
      </c>
      <c r="C72" s="30" t="s">
        <v>160</v>
      </c>
      <c r="D72" s="31" t="s">
        <v>67</v>
      </c>
      <c r="E72" s="32" t="s">
        <v>68</v>
      </c>
      <c r="F72" s="32" t="s">
        <v>69</v>
      </c>
      <c r="G72" s="32" t="s">
        <v>70</v>
      </c>
      <c r="H72" s="33" t="s">
        <v>161</v>
      </c>
      <c r="I72" s="31" t="s">
        <v>72</v>
      </c>
      <c r="J72" s="34" t="s">
        <v>162</v>
      </c>
      <c r="K72" s="35">
        <v>1</v>
      </c>
      <c r="L72" s="36">
        <v>42951.54</v>
      </c>
      <c r="M72" s="36">
        <v>17752.449112000002</v>
      </c>
      <c r="P72" s="23" t="s">
        <v>163</v>
      </c>
      <c r="Q72" s="23" t="s">
        <v>164</v>
      </c>
      <c r="R72" s="23" t="s">
        <v>76</v>
      </c>
      <c r="S72" s="23" t="s">
        <v>77</v>
      </c>
      <c r="T72" s="23" t="s">
        <v>78</v>
      </c>
      <c r="U72" s="23" t="s">
        <v>79</v>
      </c>
      <c r="V72" s="23" t="s">
        <v>122</v>
      </c>
      <c r="W72" s="78">
        <v>29.178999999999995</v>
      </c>
      <c r="Z72" s="23">
        <v>1</v>
      </c>
      <c r="AA72" s="99">
        <v>1</v>
      </c>
      <c r="AB72" s="78">
        <v>1138</v>
      </c>
      <c r="AC72" s="78">
        <v>5274.449112</v>
      </c>
      <c r="AD72" s="78">
        <v>11340</v>
      </c>
      <c r="AE72" s="78">
        <v>0</v>
      </c>
    </row>
    <row r="73" spans="1:31" ht="12.75">
      <c r="A73" s="23">
        <v>110</v>
      </c>
      <c r="B73" s="23">
        <v>1000</v>
      </c>
      <c r="C73" s="30" t="s">
        <v>165</v>
      </c>
      <c r="D73" s="31" t="s">
        <v>67</v>
      </c>
      <c r="E73" s="32" t="s">
        <v>68</v>
      </c>
      <c r="F73" s="32" t="s">
        <v>166</v>
      </c>
      <c r="G73" s="32" t="s">
        <v>70</v>
      </c>
      <c r="H73" s="33" t="s">
        <v>71</v>
      </c>
      <c r="I73" s="31" t="s">
        <v>72</v>
      </c>
      <c r="J73" s="34" t="s">
        <v>167</v>
      </c>
      <c r="K73" s="35">
        <v>1</v>
      </c>
      <c r="L73" s="36">
        <v>55619.05</v>
      </c>
      <c r="M73" s="36">
        <v>19644.01934</v>
      </c>
      <c r="P73" s="23" t="s">
        <v>168</v>
      </c>
      <c r="Q73" s="23" t="s">
        <v>169</v>
      </c>
      <c r="R73" s="23" t="s">
        <v>76</v>
      </c>
      <c r="S73" s="23" t="s">
        <v>77</v>
      </c>
      <c r="T73" s="23" t="s">
        <v>78</v>
      </c>
      <c r="U73" s="23" t="s">
        <v>79</v>
      </c>
      <c r="V73" s="23" t="s">
        <v>170</v>
      </c>
      <c r="W73" s="78">
        <v>37.7847</v>
      </c>
      <c r="Z73" s="23">
        <v>1</v>
      </c>
      <c r="AA73" s="99">
        <v>1</v>
      </c>
      <c r="AB73" s="78">
        <v>1474</v>
      </c>
      <c r="AC73" s="78">
        <v>6830.019340000001</v>
      </c>
      <c r="AD73" s="78">
        <v>11340</v>
      </c>
      <c r="AE73" s="78">
        <v>0</v>
      </c>
    </row>
    <row r="74" spans="1:31" ht="12.75">
      <c r="A74" s="23">
        <v>110</v>
      </c>
      <c r="B74" s="23">
        <v>1000</v>
      </c>
      <c r="C74" s="30" t="s">
        <v>165</v>
      </c>
      <c r="D74" s="31" t="s">
        <v>67</v>
      </c>
      <c r="E74" s="32" t="s">
        <v>68</v>
      </c>
      <c r="F74" s="32" t="s">
        <v>166</v>
      </c>
      <c r="G74" s="32" t="s">
        <v>70</v>
      </c>
      <c r="H74" s="33" t="s">
        <v>71</v>
      </c>
      <c r="I74" s="31" t="s">
        <v>72</v>
      </c>
      <c r="J74" s="34" t="s">
        <v>167</v>
      </c>
      <c r="K74" s="35">
        <v>1</v>
      </c>
      <c r="L74" s="36">
        <v>57803.3</v>
      </c>
      <c r="M74" s="36">
        <v>19970.24524</v>
      </c>
      <c r="P74" s="23" t="s">
        <v>168</v>
      </c>
      <c r="Q74" s="23" t="s">
        <v>169</v>
      </c>
      <c r="R74" s="23" t="s">
        <v>76</v>
      </c>
      <c r="S74" s="23" t="s">
        <v>77</v>
      </c>
      <c r="T74" s="23" t="s">
        <v>78</v>
      </c>
      <c r="U74" s="23" t="s">
        <v>79</v>
      </c>
      <c r="V74" s="23" t="s">
        <v>171</v>
      </c>
      <c r="W74" s="78">
        <v>39.2685</v>
      </c>
      <c r="Z74" s="23">
        <v>1</v>
      </c>
      <c r="AA74" s="99">
        <v>1</v>
      </c>
      <c r="AB74" s="78">
        <v>1532</v>
      </c>
      <c r="AC74" s="78">
        <v>7098.245240000001</v>
      </c>
      <c r="AD74" s="78">
        <v>11340</v>
      </c>
      <c r="AE74" s="78">
        <v>0</v>
      </c>
    </row>
    <row r="75" spans="1:31" ht="12.75">
      <c r="A75" s="23">
        <v>110</v>
      </c>
      <c r="B75" s="23">
        <v>1000</v>
      </c>
      <c r="C75" s="30" t="s">
        <v>165</v>
      </c>
      <c r="D75" s="31" t="s">
        <v>67</v>
      </c>
      <c r="E75" s="32" t="s">
        <v>68</v>
      </c>
      <c r="F75" s="32" t="s">
        <v>166</v>
      </c>
      <c r="G75" s="32" t="s">
        <v>70</v>
      </c>
      <c r="H75" s="33" t="s">
        <v>71</v>
      </c>
      <c r="I75" s="31" t="s">
        <v>72</v>
      </c>
      <c r="J75" s="34" t="s">
        <v>167</v>
      </c>
      <c r="K75" s="35">
        <v>1</v>
      </c>
      <c r="L75" s="36">
        <v>43242.37</v>
      </c>
      <c r="M75" s="36">
        <v>17796.163036</v>
      </c>
      <c r="P75" s="23" t="s">
        <v>168</v>
      </c>
      <c r="Q75" s="23" t="s">
        <v>169</v>
      </c>
      <c r="R75" s="23" t="s">
        <v>76</v>
      </c>
      <c r="S75" s="23" t="s">
        <v>172</v>
      </c>
      <c r="T75" s="23" t="s">
        <v>78</v>
      </c>
      <c r="U75" s="23" t="s">
        <v>79</v>
      </c>
      <c r="V75" s="23" t="s">
        <v>129</v>
      </c>
      <c r="W75" s="78">
        <v>29.3766</v>
      </c>
      <c r="Z75" s="23">
        <v>1</v>
      </c>
      <c r="AA75" s="99">
        <v>1</v>
      </c>
      <c r="AB75" s="78">
        <v>1146</v>
      </c>
      <c r="AC75" s="78">
        <v>5310.163036000001</v>
      </c>
      <c r="AD75" s="78">
        <v>11340</v>
      </c>
      <c r="AE75" s="78">
        <v>0</v>
      </c>
    </row>
    <row r="76" spans="1:31" ht="12.75">
      <c r="A76" s="23">
        <v>110</v>
      </c>
      <c r="B76" s="23">
        <v>1000</v>
      </c>
      <c r="C76" s="30" t="s">
        <v>165</v>
      </c>
      <c r="D76" s="31" t="s">
        <v>67</v>
      </c>
      <c r="E76" s="32" t="s">
        <v>68</v>
      </c>
      <c r="F76" s="32" t="s">
        <v>166</v>
      </c>
      <c r="G76" s="32" t="s">
        <v>70</v>
      </c>
      <c r="H76" s="33" t="s">
        <v>71</v>
      </c>
      <c r="I76" s="31" t="s">
        <v>72</v>
      </c>
      <c r="J76" s="34" t="s">
        <v>167</v>
      </c>
      <c r="K76" s="35">
        <v>1</v>
      </c>
      <c r="L76" s="36">
        <v>43242.37</v>
      </c>
      <c r="M76" s="36">
        <v>17796.163036</v>
      </c>
      <c r="P76" s="23" t="s">
        <v>168</v>
      </c>
      <c r="Q76" s="23" t="s">
        <v>169</v>
      </c>
      <c r="R76" s="23" t="s">
        <v>76</v>
      </c>
      <c r="S76" s="23" t="s">
        <v>77</v>
      </c>
      <c r="T76" s="23" t="s">
        <v>78</v>
      </c>
      <c r="U76" s="23" t="s">
        <v>79</v>
      </c>
      <c r="V76" s="23" t="s">
        <v>129</v>
      </c>
      <c r="W76" s="78">
        <v>29.3766</v>
      </c>
      <c r="Z76" s="23">
        <v>1</v>
      </c>
      <c r="AA76" s="99">
        <v>1</v>
      </c>
      <c r="AB76" s="78">
        <v>1146</v>
      </c>
      <c r="AC76" s="78">
        <v>5310.163036000001</v>
      </c>
      <c r="AD76" s="78">
        <v>11340</v>
      </c>
      <c r="AE76" s="78">
        <v>0</v>
      </c>
    </row>
    <row r="77" spans="1:31" ht="12.75">
      <c r="A77" s="23">
        <v>110</v>
      </c>
      <c r="B77" s="23">
        <v>1000</v>
      </c>
      <c r="C77" s="30" t="s">
        <v>165</v>
      </c>
      <c r="D77" s="31" t="s">
        <v>67</v>
      </c>
      <c r="E77" s="32" t="s">
        <v>68</v>
      </c>
      <c r="F77" s="32" t="s">
        <v>166</v>
      </c>
      <c r="G77" s="32" t="s">
        <v>70</v>
      </c>
      <c r="H77" s="33" t="s">
        <v>71</v>
      </c>
      <c r="I77" s="31" t="s">
        <v>72</v>
      </c>
      <c r="J77" s="34" t="s">
        <v>167</v>
      </c>
      <c r="K77" s="35">
        <v>1</v>
      </c>
      <c r="L77" s="36">
        <v>45590.45</v>
      </c>
      <c r="M77" s="36">
        <v>18146.50726</v>
      </c>
      <c r="P77" s="23" t="s">
        <v>168</v>
      </c>
      <c r="Q77" s="23" t="s">
        <v>169</v>
      </c>
      <c r="R77" s="23" t="s">
        <v>76</v>
      </c>
      <c r="S77" s="23" t="s">
        <v>77</v>
      </c>
      <c r="T77" s="23" t="s">
        <v>78</v>
      </c>
      <c r="U77" s="23" t="s">
        <v>79</v>
      </c>
      <c r="V77" s="23" t="s">
        <v>131</v>
      </c>
      <c r="W77" s="78">
        <v>30.9718</v>
      </c>
      <c r="Z77" s="23">
        <v>1</v>
      </c>
      <c r="AA77" s="99">
        <v>1</v>
      </c>
      <c r="AB77" s="78">
        <v>1208</v>
      </c>
      <c r="AC77" s="78">
        <v>5598.50726</v>
      </c>
      <c r="AD77" s="78">
        <v>11340</v>
      </c>
      <c r="AE77" s="78">
        <v>0</v>
      </c>
    </row>
    <row r="78" spans="1:31" ht="12.75">
      <c r="A78" s="23">
        <v>110</v>
      </c>
      <c r="B78" s="23">
        <v>1000</v>
      </c>
      <c r="C78" s="30" t="s">
        <v>165</v>
      </c>
      <c r="D78" s="31" t="s">
        <v>67</v>
      </c>
      <c r="E78" s="32" t="s">
        <v>68</v>
      </c>
      <c r="F78" s="32" t="s">
        <v>166</v>
      </c>
      <c r="G78" s="32" t="s">
        <v>70</v>
      </c>
      <c r="H78" s="33" t="s">
        <v>71</v>
      </c>
      <c r="I78" s="31" t="s">
        <v>72</v>
      </c>
      <c r="J78" s="34" t="s">
        <v>167</v>
      </c>
      <c r="K78" s="35">
        <v>1</v>
      </c>
      <c r="L78" s="36">
        <v>45590.45</v>
      </c>
      <c r="M78" s="36">
        <v>18146.50726</v>
      </c>
      <c r="P78" s="23" t="s">
        <v>168</v>
      </c>
      <c r="Q78" s="23" t="s">
        <v>169</v>
      </c>
      <c r="R78" s="23" t="s">
        <v>76</v>
      </c>
      <c r="S78" s="23" t="s">
        <v>77</v>
      </c>
      <c r="T78" s="23" t="s">
        <v>78</v>
      </c>
      <c r="U78" s="23" t="s">
        <v>79</v>
      </c>
      <c r="V78" s="23" t="s">
        <v>131</v>
      </c>
      <c r="W78" s="78">
        <v>30.9718</v>
      </c>
      <c r="Z78" s="23">
        <v>1</v>
      </c>
      <c r="AA78" s="99">
        <v>1</v>
      </c>
      <c r="AB78" s="78">
        <v>1208</v>
      </c>
      <c r="AC78" s="78">
        <v>5598.50726</v>
      </c>
      <c r="AD78" s="78">
        <v>11340</v>
      </c>
      <c r="AE78" s="78">
        <v>0</v>
      </c>
    </row>
    <row r="79" spans="1:31" ht="12.75">
      <c r="A79" s="23">
        <v>110</v>
      </c>
      <c r="B79" s="23">
        <v>1000</v>
      </c>
      <c r="C79" s="30" t="s">
        <v>165</v>
      </c>
      <c r="D79" s="31" t="s">
        <v>67</v>
      </c>
      <c r="E79" s="32" t="s">
        <v>68</v>
      </c>
      <c r="F79" s="32" t="s">
        <v>166</v>
      </c>
      <c r="G79" s="32" t="s">
        <v>70</v>
      </c>
      <c r="H79" s="33" t="s">
        <v>71</v>
      </c>
      <c r="I79" s="31" t="s">
        <v>72</v>
      </c>
      <c r="J79" s="34" t="s">
        <v>167</v>
      </c>
      <c r="K79" s="35">
        <v>1</v>
      </c>
      <c r="L79" s="36">
        <v>46984.1</v>
      </c>
      <c r="M79" s="36">
        <v>18354.64748</v>
      </c>
      <c r="P79" s="23" t="s">
        <v>168</v>
      </c>
      <c r="Q79" s="23" t="s">
        <v>169</v>
      </c>
      <c r="R79" s="23" t="s">
        <v>76</v>
      </c>
      <c r="S79" s="23" t="s">
        <v>172</v>
      </c>
      <c r="T79" s="23" t="s">
        <v>78</v>
      </c>
      <c r="U79" s="23" t="s">
        <v>79</v>
      </c>
      <c r="V79" s="23" t="s">
        <v>132</v>
      </c>
      <c r="W79" s="78">
        <v>31.918500000000005</v>
      </c>
      <c r="Z79" s="23">
        <v>1</v>
      </c>
      <c r="AA79" s="99">
        <v>1</v>
      </c>
      <c r="AB79" s="78">
        <v>1245</v>
      </c>
      <c r="AC79" s="78">
        <v>5769.6474800000005</v>
      </c>
      <c r="AD79" s="78">
        <v>11340</v>
      </c>
      <c r="AE79" s="78">
        <v>0</v>
      </c>
    </row>
    <row r="80" spans="1:31" ht="12.75">
      <c r="A80" s="23">
        <v>110</v>
      </c>
      <c r="B80" s="23">
        <v>1000</v>
      </c>
      <c r="C80" s="30" t="s">
        <v>165</v>
      </c>
      <c r="D80" s="31" t="s">
        <v>67</v>
      </c>
      <c r="E80" s="32" t="s">
        <v>68</v>
      </c>
      <c r="F80" s="32" t="s">
        <v>166</v>
      </c>
      <c r="G80" s="32" t="s">
        <v>70</v>
      </c>
      <c r="H80" s="33" t="s">
        <v>71</v>
      </c>
      <c r="I80" s="31" t="s">
        <v>72</v>
      </c>
      <c r="J80" s="34" t="s">
        <v>167</v>
      </c>
      <c r="K80" s="35">
        <v>1</v>
      </c>
      <c r="L80" s="36">
        <v>67112.52</v>
      </c>
      <c r="M80" s="36">
        <v>21359.417456000003</v>
      </c>
      <c r="P80" s="23" t="s">
        <v>168</v>
      </c>
      <c r="Q80" s="23" t="s">
        <v>169</v>
      </c>
      <c r="R80" s="23" t="s">
        <v>76</v>
      </c>
      <c r="S80" s="23" t="s">
        <v>77</v>
      </c>
      <c r="T80" s="23" t="s">
        <v>78</v>
      </c>
      <c r="U80" s="23" t="s">
        <v>79</v>
      </c>
      <c r="V80" s="23" t="s">
        <v>148</v>
      </c>
      <c r="W80" s="78">
        <v>45.59270000000001</v>
      </c>
      <c r="Z80" s="23">
        <v>1</v>
      </c>
      <c r="AA80" s="99">
        <v>1</v>
      </c>
      <c r="AB80" s="78">
        <v>1778</v>
      </c>
      <c r="AC80" s="78">
        <v>8241.417456000001</v>
      </c>
      <c r="AD80" s="78">
        <v>11340</v>
      </c>
      <c r="AE80" s="78">
        <v>0</v>
      </c>
    </row>
    <row r="81" spans="1:31" ht="12.75">
      <c r="A81" s="23">
        <v>110</v>
      </c>
      <c r="B81" s="23">
        <v>1000</v>
      </c>
      <c r="C81" s="30" t="s">
        <v>165</v>
      </c>
      <c r="D81" s="31" t="s">
        <v>67</v>
      </c>
      <c r="E81" s="32" t="s">
        <v>68</v>
      </c>
      <c r="F81" s="32" t="s">
        <v>166</v>
      </c>
      <c r="G81" s="32" t="s">
        <v>70</v>
      </c>
      <c r="H81" s="33" t="s">
        <v>71</v>
      </c>
      <c r="I81" s="31" t="s">
        <v>72</v>
      </c>
      <c r="J81" s="34" t="s">
        <v>167</v>
      </c>
      <c r="K81" s="35">
        <v>1</v>
      </c>
      <c r="L81" s="36">
        <v>46984.1</v>
      </c>
      <c r="M81" s="36">
        <v>18354.64748</v>
      </c>
      <c r="P81" s="23" t="s">
        <v>168</v>
      </c>
      <c r="Q81" s="23" t="s">
        <v>169</v>
      </c>
      <c r="R81" s="23" t="s">
        <v>76</v>
      </c>
      <c r="S81" s="23" t="s">
        <v>77</v>
      </c>
      <c r="T81" s="23" t="s">
        <v>78</v>
      </c>
      <c r="U81" s="23" t="s">
        <v>79</v>
      </c>
      <c r="V81" s="23" t="s">
        <v>173</v>
      </c>
      <c r="W81" s="78">
        <v>31.918500000000005</v>
      </c>
      <c r="Z81" s="23">
        <v>1</v>
      </c>
      <c r="AA81" s="99">
        <v>1</v>
      </c>
      <c r="AB81" s="78">
        <v>1245</v>
      </c>
      <c r="AC81" s="78">
        <v>5769.6474800000005</v>
      </c>
      <c r="AD81" s="78">
        <v>11340</v>
      </c>
      <c r="AE81" s="78">
        <v>0</v>
      </c>
    </row>
    <row r="82" spans="1:31" ht="12.75">
      <c r="A82" s="23">
        <v>110</v>
      </c>
      <c r="B82" s="23">
        <v>1000</v>
      </c>
      <c r="C82" s="30" t="s">
        <v>165</v>
      </c>
      <c r="D82" s="31" t="s">
        <v>67</v>
      </c>
      <c r="E82" s="32" t="s">
        <v>68</v>
      </c>
      <c r="F82" s="32" t="s">
        <v>166</v>
      </c>
      <c r="G82" s="32" t="s">
        <v>70</v>
      </c>
      <c r="H82" s="33" t="s">
        <v>71</v>
      </c>
      <c r="I82" s="31" t="s">
        <v>72</v>
      </c>
      <c r="J82" s="34" t="s">
        <v>167</v>
      </c>
      <c r="K82" s="35">
        <v>1</v>
      </c>
      <c r="L82" s="36">
        <v>46984.1</v>
      </c>
      <c r="M82" s="36">
        <v>18354.64748</v>
      </c>
      <c r="P82" s="23" t="s">
        <v>168</v>
      </c>
      <c r="Q82" s="23" t="s">
        <v>169</v>
      </c>
      <c r="R82" s="23" t="s">
        <v>76</v>
      </c>
      <c r="S82" s="23" t="s">
        <v>172</v>
      </c>
      <c r="T82" s="23" t="s">
        <v>78</v>
      </c>
      <c r="U82" s="23" t="s">
        <v>79</v>
      </c>
      <c r="V82" s="23" t="s">
        <v>173</v>
      </c>
      <c r="W82" s="78">
        <v>31.918500000000005</v>
      </c>
      <c r="Z82" s="23">
        <v>1</v>
      </c>
      <c r="AA82" s="99">
        <v>1</v>
      </c>
      <c r="AB82" s="78">
        <v>1245</v>
      </c>
      <c r="AC82" s="78">
        <v>5769.6474800000005</v>
      </c>
      <c r="AD82" s="78">
        <v>11340</v>
      </c>
      <c r="AE82" s="78">
        <v>0</v>
      </c>
    </row>
    <row r="83" spans="1:31" ht="12.75">
      <c r="A83" s="23">
        <v>110</v>
      </c>
      <c r="B83" s="23">
        <v>1000</v>
      </c>
      <c r="C83" s="30" t="s">
        <v>165</v>
      </c>
      <c r="D83" s="31" t="s">
        <v>67</v>
      </c>
      <c r="E83" s="32" t="s">
        <v>68</v>
      </c>
      <c r="F83" s="32" t="s">
        <v>166</v>
      </c>
      <c r="G83" s="32" t="s">
        <v>70</v>
      </c>
      <c r="H83" s="33" t="s">
        <v>71</v>
      </c>
      <c r="I83" s="31" t="s">
        <v>72</v>
      </c>
      <c r="J83" s="34" t="s">
        <v>167</v>
      </c>
      <c r="K83" s="35">
        <v>1</v>
      </c>
      <c r="L83" s="36">
        <v>46984.1</v>
      </c>
      <c r="M83" s="36">
        <v>18354.64748</v>
      </c>
      <c r="P83" s="23" t="s">
        <v>168</v>
      </c>
      <c r="Q83" s="23" t="s">
        <v>169</v>
      </c>
      <c r="R83" s="23" t="s">
        <v>76</v>
      </c>
      <c r="S83" s="23" t="s">
        <v>77</v>
      </c>
      <c r="T83" s="23" t="s">
        <v>78</v>
      </c>
      <c r="U83" s="23" t="s">
        <v>79</v>
      </c>
      <c r="V83" s="23" t="s">
        <v>174</v>
      </c>
      <c r="W83" s="78">
        <v>31.918500000000005</v>
      </c>
      <c r="Z83" s="23">
        <v>1</v>
      </c>
      <c r="AA83" s="99">
        <v>1</v>
      </c>
      <c r="AB83" s="78">
        <v>1245</v>
      </c>
      <c r="AC83" s="78">
        <v>5769.6474800000005</v>
      </c>
      <c r="AD83" s="78">
        <v>11340</v>
      </c>
      <c r="AE83" s="78">
        <v>0</v>
      </c>
    </row>
    <row r="84" spans="1:31" ht="12.75">
      <c r="A84" s="23">
        <v>110</v>
      </c>
      <c r="B84" s="23">
        <v>1000</v>
      </c>
      <c r="C84" s="30" t="s">
        <v>165</v>
      </c>
      <c r="D84" s="31" t="s">
        <v>67</v>
      </c>
      <c r="E84" s="32" t="s">
        <v>68</v>
      </c>
      <c r="F84" s="32" t="s">
        <v>166</v>
      </c>
      <c r="G84" s="32" t="s">
        <v>70</v>
      </c>
      <c r="H84" s="33" t="s">
        <v>71</v>
      </c>
      <c r="I84" s="31" t="s">
        <v>72</v>
      </c>
      <c r="J84" s="34" t="s">
        <v>167</v>
      </c>
      <c r="K84" s="35">
        <v>1</v>
      </c>
      <c r="L84" s="36">
        <v>49854.5</v>
      </c>
      <c r="M84" s="36">
        <v>18783.1326</v>
      </c>
      <c r="P84" s="23" t="s">
        <v>168</v>
      </c>
      <c r="Q84" s="23" t="s">
        <v>169</v>
      </c>
      <c r="R84" s="23" t="s">
        <v>76</v>
      </c>
      <c r="S84" s="23" t="s">
        <v>172</v>
      </c>
      <c r="T84" s="23" t="s">
        <v>78</v>
      </c>
      <c r="U84" s="23" t="s">
        <v>79</v>
      </c>
      <c r="V84" s="23" t="s">
        <v>149</v>
      </c>
      <c r="W84" s="78">
        <v>33.8685</v>
      </c>
      <c r="Z84" s="23">
        <v>1</v>
      </c>
      <c r="AA84" s="99">
        <v>1</v>
      </c>
      <c r="AB84" s="78">
        <v>1321</v>
      </c>
      <c r="AC84" s="78">
        <v>6122.1326</v>
      </c>
      <c r="AD84" s="78">
        <v>11340</v>
      </c>
      <c r="AE84" s="78">
        <v>0</v>
      </c>
    </row>
    <row r="85" spans="1:31" ht="12.75">
      <c r="A85" s="23">
        <v>110</v>
      </c>
      <c r="B85" s="23">
        <v>1000</v>
      </c>
      <c r="C85" s="30" t="s">
        <v>175</v>
      </c>
      <c r="D85" s="31" t="s">
        <v>67</v>
      </c>
      <c r="E85" s="32" t="s">
        <v>68</v>
      </c>
      <c r="F85" s="32" t="s">
        <v>166</v>
      </c>
      <c r="G85" s="32" t="s">
        <v>70</v>
      </c>
      <c r="H85" s="33" t="s">
        <v>71</v>
      </c>
      <c r="I85" s="31" t="s">
        <v>72</v>
      </c>
      <c r="J85" s="34" t="s">
        <v>176</v>
      </c>
      <c r="K85" s="35">
        <v>1</v>
      </c>
      <c r="L85" s="36">
        <v>45590.45</v>
      </c>
      <c r="M85" s="36">
        <v>18146.50726</v>
      </c>
      <c r="P85" s="23" t="s">
        <v>177</v>
      </c>
      <c r="Q85" s="23" t="s">
        <v>178</v>
      </c>
      <c r="R85" s="23" t="s">
        <v>76</v>
      </c>
      <c r="S85" s="23" t="s">
        <v>77</v>
      </c>
      <c r="T85" s="23" t="s">
        <v>78</v>
      </c>
      <c r="U85" s="23" t="s">
        <v>79</v>
      </c>
      <c r="V85" s="23" t="s">
        <v>179</v>
      </c>
      <c r="W85" s="78">
        <v>30.9718</v>
      </c>
      <c r="Z85" s="23">
        <v>1</v>
      </c>
      <c r="AA85" s="99">
        <v>1</v>
      </c>
      <c r="AB85" s="78">
        <v>1208</v>
      </c>
      <c r="AC85" s="78">
        <v>5598.50726</v>
      </c>
      <c r="AD85" s="78">
        <v>11340</v>
      </c>
      <c r="AE85" s="78">
        <v>0</v>
      </c>
    </row>
    <row r="86" spans="1:31" ht="12.75">
      <c r="A86" s="23">
        <v>110</v>
      </c>
      <c r="B86" s="23">
        <v>1000</v>
      </c>
      <c r="C86" s="30" t="s">
        <v>175</v>
      </c>
      <c r="D86" s="31" t="s">
        <v>67</v>
      </c>
      <c r="E86" s="32" t="s">
        <v>68</v>
      </c>
      <c r="F86" s="32" t="s">
        <v>166</v>
      </c>
      <c r="G86" s="32" t="s">
        <v>70</v>
      </c>
      <c r="H86" s="33" t="s">
        <v>71</v>
      </c>
      <c r="I86" s="31" t="s">
        <v>72</v>
      </c>
      <c r="J86" s="34" t="s">
        <v>176</v>
      </c>
      <c r="K86" s="35">
        <v>1</v>
      </c>
      <c r="L86" s="36">
        <v>48413.37</v>
      </c>
      <c r="M86" s="36">
        <v>18568.161836</v>
      </c>
      <c r="P86" s="23" t="s">
        <v>177</v>
      </c>
      <c r="Q86" s="23" t="s">
        <v>178</v>
      </c>
      <c r="R86" s="23" t="s">
        <v>76</v>
      </c>
      <c r="S86" s="23" t="s">
        <v>77</v>
      </c>
      <c r="T86" s="23" t="s">
        <v>78</v>
      </c>
      <c r="U86" s="23" t="s">
        <v>79</v>
      </c>
      <c r="V86" s="23" t="s">
        <v>180</v>
      </c>
      <c r="W86" s="78">
        <v>32.8895</v>
      </c>
      <c r="Z86" s="23">
        <v>1</v>
      </c>
      <c r="AA86" s="99">
        <v>1</v>
      </c>
      <c r="AB86" s="78">
        <v>1283</v>
      </c>
      <c r="AC86" s="78">
        <v>5945.161836</v>
      </c>
      <c r="AD86" s="78">
        <v>11340</v>
      </c>
      <c r="AE86" s="78">
        <v>0</v>
      </c>
    </row>
    <row r="87" spans="1:31" ht="12.75">
      <c r="A87" s="23">
        <v>110</v>
      </c>
      <c r="B87" s="23">
        <v>1000</v>
      </c>
      <c r="C87" s="30" t="s">
        <v>175</v>
      </c>
      <c r="D87" s="31" t="s">
        <v>67</v>
      </c>
      <c r="E87" s="32" t="s">
        <v>68</v>
      </c>
      <c r="F87" s="32" t="s">
        <v>166</v>
      </c>
      <c r="G87" s="32" t="s">
        <v>70</v>
      </c>
      <c r="H87" s="33" t="s">
        <v>71</v>
      </c>
      <c r="I87" s="31" t="s">
        <v>72</v>
      </c>
      <c r="J87" s="34" t="s">
        <v>176</v>
      </c>
      <c r="K87" s="35">
        <v>1</v>
      </c>
      <c r="L87" s="36">
        <v>56188.85</v>
      </c>
      <c r="M87" s="36">
        <v>19728.99078</v>
      </c>
      <c r="P87" s="23" t="s">
        <v>177</v>
      </c>
      <c r="Q87" s="23" t="s">
        <v>178</v>
      </c>
      <c r="R87" s="23" t="s">
        <v>76</v>
      </c>
      <c r="S87" s="23" t="s">
        <v>77</v>
      </c>
      <c r="T87" s="23" t="s">
        <v>78</v>
      </c>
      <c r="U87" s="23" t="s">
        <v>79</v>
      </c>
      <c r="V87" s="23" t="s">
        <v>142</v>
      </c>
      <c r="W87" s="78">
        <v>38.1718</v>
      </c>
      <c r="Z87" s="23">
        <v>1</v>
      </c>
      <c r="AA87" s="99">
        <v>1</v>
      </c>
      <c r="AB87" s="78">
        <v>1489</v>
      </c>
      <c r="AC87" s="78">
        <v>6899.99078</v>
      </c>
      <c r="AD87" s="78">
        <v>11340</v>
      </c>
      <c r="AE87" s="78">
        <v>0</v>
      </c>
    </row>
    <row r="88" ht="12.75">
      <c r="A88" s="105" t="s">
        <v>182</v>
      </c>
    </row>
    <row r="89" spans="1:31" ht="12.75">
      <c r="A89" s="23">
        <v>118</v>
      </c>
      <c r="B89" s="23">
        <v>1000</v>
      </c>
      <c r="C89" s="30" t="s">
        <v>183</v>
      </c>
      <c r="D89" s="31" t="s">
        <v>67</v>
      </c>
      <c r="E89" s="32" t="s">
        <v>68</v>
      </c>
      <c r="F89" s="32" t="s">
        <v>69</v>
      </c>
      <c r="G89" s="32" t="s">
        <v>184</v>
      </c>
      <c r="H89" s="33" t="s">
        <v>71</v>
      </c>
      <c r="I89" s="31" t="s">
        <v>72</v>
      </c>
      <c r="J89" s="34" t="s">
        <v>82</v>
      </c>
      <c r="K89" s="35">
        <v>1</v>
      </c>
      <c r="L89" s="36">
        <v>48413.37</v>
      </c>
      <c r="M89" s="36">
        <v>7228.161836</v>
      </c>
      <c r="P89" s="23" t="s">
        <v>185</v>
      </c>
      <c r="Q89" s="23" t="s">
        <v>186</v>
      </c>
      <c r="R89" s="23" t="s">
        <v>76</v>
      </c>
      <c r="S89" s="23" t="s">
        <v>77</v>
      </c>
      <c r="T89" s="23" t="s">
        <v>78</v>
      </c>
      <c r="U89" s="23" t="s">
        <v>79</v>
      </c>
      <c r="V89" s="23" t="s">
        <v>180</v>
      </c>
      <c r="W89" s="78">
        <v>32.8895</v>
      </c>
      <c r="Z89" s="23">
        <v>1</v>
      </c>
      <c r="AA89" s="99">
        <v>1</v>
      </c>
      <c r="AB89" s="78">
        <v>1283</v>
      </c>
      <c r="AC89" s="78">
        <v>5945.161836</v>
      </c>
      <c r="AD89" s="78">
        <v>0</v>
      </c>
      <c r="AE89" s="78">
        <v>0</v>
      </c>
    </row>
    <row r="90" spans="1:31" ht="12.75">
      <c r="A90" s="23">
        <v>118</v>
      </c>
      <c r="B90" s="23">
        <v>1000</v>
      </c>
      <c r="C90" s="30" t="s">
        <v>92</v>
      </c>
      <c r="D90" s="31" t="s">
        <v>67</v>
      </c>
      <c r="E90" s="32" t="s">
        <v>68</v>
      </c>
      <c r="F90" s="32" t="s">
        <v>69</v>
      </c>
      <c r="G90" s="32" t="s">
        <v>184</v>
      </c>
      <c r="H90" s="33" t="s">
        <v>71</v>
      </c>
      <c r="I90" s="31" t="s">
        <v>72</v>
      </c>
      <c r="J90" s="34" t="s">
        <v>82</v>
      </c>
      <c r="K90" s="35">
        <v>1</v>
      </c>
      <c r="L90" s="36">
        <v>54537.6</v>
      </c>
      <c r="M90" s="36">
        <v>19482.21728</v>
      </c>
      <c r="P90" s="23" t="s">
        <v>93</v>
      </c>
      <c r="Q90" s="23" t="s">
        <v>94</v>
      </c>
      <c r="R90" s="23" t="s">
        <v>76</v>
      </c>
      <c r="S90" s="23" t="s">
        <v>77</v>
      </c>
      <c r="T90" s="23" t="s">
        <v>78</v>
      </c>
      <c r="U90" s="23" t="s">
        <v>79</v>
      </c>
      <c r="V90" s="23" t="s">
        <v>116</v>
      </c>
      <c r="W90" s="78">
        <v>37.05</v>
      </c>
      <c r="Z90" s="23">
        <v>1</v>
      </c>
      <c r="AA90" s="99">
        <v>1</v>
      </c>
      <c r="AB90" s="78">
        <v>1445</v>
      </c>
      <c r="AC90" s="78">
        <v>6697.21728</v>
      </c>
      <c r="AD90" s="78">
        <v>11340</v>
      </c>
      <c r="AE90" s="78">
        <v>0</v>
      </c>
    </row>
    <row r="91" spans="1:31" ht="12.75">
      <c r="A91" s="23">
        <v>118</v>
      </c>
      <c r="B91" s="23">
        <v>1000</v>
      </c>
      <c r="C91" s="30" t="s">
        <v>183</v>
      </c>
      <c r="D91" s="31" t="s">
        <v>67</v>
      </c>
      <c r="E91" s="32" t="s">
        <v>68</v>
      </c>
      <c r="F91" s="32" t="s">
        <v>69</v>
      </c>
      <c r="G91" s="32" t="s">
        <v>184</v>
      </c>
      <c r="H91" s="33" t="s">
        <v>71</v>
      </c>
      <c r="I91" s="31" t="s">
        <v>72</v>
      </c>
      <c r="J91" s="34" t="s">
        <v>82</v>
      </c>
      <c r="K91" s="35">
        <v>1</v>
      </c>
      <c r="L91" s="36">
        <v>48413.37</v>
      </c>
      <c r="M91" s="36">
        <v>7228.161836</v>
      </c>
      <c r="P91" s="23" t="s">
        <v>185</v>
      </c>
      <c r="Q91" s="23" t="s">
        <v>186</v>
      </c>
      <c r="R91" s="23" t="s">
        <v>76</v>
      </c>
      <c r="S91" s="23" t="s">
        <v>77</v>
      </c>
      <c r="T91" s="23" t="s">
        <v>78</v>
      </c>
      <c r="U91" s="23" t="s">
        <v>79</v>
      </c>
      <c r="V91" s="23" t="s">
        <v>136</v>
      </c>
      <c r="W91" s="78">
        <v>32.8895</v>
      </c>
      <c r="Z91" s="23">
        <v>1</v>
      </c>
      <c r="AA91" s="99">
        <v>1</v>
      </c>
      <c r="AB91" s="78">
        <v>1283</v>
      </c>
      <c r="AC91" s="78">
        <v>5945.161836</v>
      </c>
      <c r="AD91" s="78">
        <v>0</v>
      </c>
      <c r="AE91" s="78">
        <v>0</v>
      </c>
    </row>
    <row r="92" spans="1:31" ht="12.75">
      <c r="A92" s="23">
        <v>118</v>
      </c>
      <c r="B92" s="23">
        <v>1000</v>
      </c>
      <c r="C92" s="30" t="s">
        <v>183</v>
      </c>
      <c r="D92" s="31" t="s">
        <v>67</v>
      </c>
      <c r="E92" s="32" t="s">
        <v>68</v>
      </c>
      <c r="F92" s="32" t="s">
        <v>69</v>
      </c>
      <c r="G92" s="32" t="s">
        <v>184</v>
      </c>
      <c r="H92" s="33" t="s">
        <v>71</v>
      </c>
      <c r="I92" s="31" t="s">
        <v>72</v>
      </c>
      <c r="J92" s="34" t="s">
        <v>82</v>
      </c>
      <c r="K92" s="35">
        <v>1</v>
      </c>
      <c r="L92" s="36">
        <v>67112.52</v>
      </c>
      <c r="M92" s="36">
        <v>21359.417456000003</v>
      </c>
      <c r="P92" s="23" t="s">
        <v>185</v>
      </c>
      <c r="Q92" s="23" t="s">
        <v>186</v>
      </c>
      <c r="R92" s="23" t="s">
        <v>76</v>
      </c>
      <c r="S92" s="23" t="s">
        <v>77</v>
      </c>
      <c r="T92" s="23" t="s">
        <v>78</v>
      </c>
      <c r="U92" s="23" t="s">
        <v>79</v>
      </c>
      <c r="V92" s="23" t="s">
        <v>148</v>
      </c>
      <c r="W92" s="78">
        <v>45.59270000000001</v>
      </c>
      <c r="Z92" s="23">
        <v>1</v>
      </c>
      <c r="AA92" s="99">
        <v>1</v>
      </c>
      <c r="AB92" s="78">
        <v>1778</v>
      </c>
      <c r="AC92" s="78">
        <v>8241.417456000001</v>
      </c>
      <c r="AD92" s="78">
        <v>11340</v>
      </c>
      <c r="AE92" s="78">
        <v>0</v>
      </c>
    </row>
    <row r="93" spans="1:31" ht="12.75">
      <c r="A93" s="23">
        <v>118</v>
      </c>
      <c r="B93" s="23">
        <v>1000</v>
      </c>
      <c r="C93" s="30" t="s">
        <v>183</v>
      </c>
      <c r="D93" s="31" t="s">
        <v>67</v>
      </c>
      <c r="E93" s="32" t="s">
        <v>68</v>
      </c>
      <c r="F93" s="32" t="s">
        <v>69</v>
      </c>
      <c r="G93" s="32" t="s">
        <v>184</v>
      </c>
      <c r="H93" s="33" t="s">
        <v>71</v>
      </c>
      <c r="I93" s="31" t="s">
        <v>72</v>
      </c>
      <c r="J93" s="34" t="s">
        <v>82</v>
      </c>
      <c r="K93" s="35">
        <v>1</v>
      </c>
      <c r="L93" s="36">
        <v>67112.52</v>
      </c>
      <c r="M93" s="36">
        <v>20621.417456000003</v>
      </c>
      <c r="P93" s="23" t="s">
        <v>185</v>
      </c>
      <c r="Q93" s="23" t="s">
        <v>186</v>
      </c>
      <c r="R93" s="23" t="s">
        <v>76</v>
      </c>
      <c r="S93" s="23" t="s">
        <v>77</v>
      </c>
      <c r="T93" s="23" t="s">
        <v>78</v>
      </c>
      <c r="U93" s="23" t="s">
        <v>79</v>
      </c>
      <c r="V93" s="23" t="s">
        <v>148</v>
      </c>
      <c r="W93" s="78">
        <v>45.59270000000001</v>
      </c>
      <c r="Z93" s="23">
        <v>1</v>
      </c>
      <c r="AA93" s="99">
        <v>1</v>
      </c>
      <c r="AB93" s="78">
        <v>1040</v>
      </c>
      <c r="AC93" s="78">
        <v>8241.417456000001</v>
      </c>
      <c r="AD93" s="78">
        <v>11340</v>
      </c>
      <c r="AE93" s="78">
        <v>0</v>
      </c>
    </row>
    <row r="94" ht="12.75">
      <c r="A94" s="105" t="s">
        <v>188</v>
      </c>
    </row>
    <row r="95" spans="1:31" ht="12.75">
      <c r="A95" s="23">
        <v>130</v>
      </c>
      <c r="B95" s="23">
        <v>2400</v>
      </c>
      <c r="C95" s="30" t="s">
        <v>189</v>
      </c>
      <c r="D95" s="31" t="s">
        <v>67</v>
      </c>
      <c r="E95" s="32" t="s">
        <v>190</v>
      </c>
      <c r="F95" s="32" t="s">
        <v>69</v>
      </c>
      <c r="G95" s="32" t="s">
        <v>70</v>
      </c>
      <c r="H95" s="33" t="s">
        <v>71</v>
      </c>
      <c r="I95" s="31" t="s">
        <v>72</v>
      </c>
      <c r="J95" s="34" t="s">
        <v>73</v>
      </c>
      <c r="K95" s="35">
        <v>1</v>
      </c>
      <c r="L95" s="36">
        <v>89197.57</v>
      </c>
      <c r="M95" s="36">
        <v>24657.461596</v>
      </c>
      <c r="P95" s="23" t="s">
        <v>191</v>
      </c>
      <c r="Q95" s="23" t="s">
        <v>192</v>
      </c>
      <c r="R95" s="23" t="s">
        <v>76</v>
      </c>
      <c r="S95" s="23" t="s">
        <v>77</v>
      </c>
      <c r="T95" s="23" t="s">
        <v>193</v>
      </c>
      <c r="U95" s="23" t="s">
        <v>79</v>
      </c>
      <c r="V95" s="23" t="s">
        <v>194</v>
      </c>
      <c r="W95" s="78">
        <v>47.045100000000005</v>
      </c>
      <c r="Z95" s="23">
        <v>1</v>
      </c>
      <c r="AA95" s="99">
        <v>1</v>
      </c>
      <c r="AB95" s="78">
        <v>2364</v>
      </c>
      <c r="AC95" s="78">
        <v>10953.461596000001</v>
      </c>
      <c r="AD95" s="78">
        <v>11340</v>
      </c>
      <c r="AE95" s="78">
        <v>0</v>
      </c>
    </row>
    <row r="96" ht="12.75">
      <c r="A96" s="105" t="s">
        <v>196</v>
      </c>
    </row>
    <row r="97" spans="1:31" ht="12.75">
      <c r="A97" s="23">
        <v>131</v>
      </c>
      <c r="B97" s="23">
        <v>2400</v>
      </c>
      <c r="C97" s="30" t="s">
        <v>197</v>
      </c>
      <c r="D97" s="31" t="s">
        <v>67</v>
      </c>
      <c r="E97" s="32" t="s">
        <v>190</v>
      </c>
      <c r="F97" s="32" t="s">
        <v>69</v>
      </c>
      <c r="G97" s="32" t="s">
        <v>198</v>
      </c>
      <c r="H97" s="33" t="s">
        <v>71</v>
      </c>
      <c r="I97" s="31" t="s">
        <v>72</v>
      </c>
      <c r="J97" s="34" t="s">
        <v>73</v>
      </c>
      <c r="K97" s="35">
        <v>1</v>
      </c>
      <c r="L97" s="36">
        <v>58634.65</v>
      </c>
      <c r="M97" s="36">
        <v>20094.33502</v>
      </c>
      <c r="P97" s="23" t="s">
        <v>199</v>
      </c>
      <c r="Q97" s="23" t="s">
        <v>200</v>
      </c>
      <c r="R97" s="23" t="s">
        <v>76</v>
      </c>
      <c r="S97" s="23" t="s">
        <v>172</v>
      </c>
      <c r="T97" s="23" t="s">
        <v>201</v>
      </c>
      <c r="U97" s="23" t="s">
        <v>79</v>
      </c>
      <c r="V97" s="23" t="s">
        <v>202</v>
      </c>
      <c r="W97" s="78">
        <v>35.4074</v>
      </c>
      <c r="Z97" s="23">
        <v>1</v>
      </c>
      <c r="AA97" s="99">
        <v>1</v>
      </c>
      <c r="AB97" s="78">
        <v>1554</v>
      </c>
      <c r="AC97" s="78">
        <v>7200.33502</v>
      </c>
      <c r="AD97" s="78">
        <v>11340</v>
      </c>
      <c r="AE97" s="78">
        <v>0</v>
      </c>
    </row>
    <row r="98" spans="1:31" ht="12.75">
      <c r="A98" s="23">
        <v>131</v>
      </c>
      <c r="B98" s="23">
        <v>2400</v>
      </c>
      <c r="C98" s="30" t="s">
        <v>197</v>
      </c>
      <c r="D98" s="31" t="s">
        <v>67</v>
      </c>
      <c r="E98" s="32" t="s">
        <v>190</v>
      </c>
      <c r="F98" s="32" t="s">
        <v>69</v>
      </c>
      <c r="G98" s="32" t="s">
        <v>198</v>
      </c>
      <c r="H98" s="33" t="s">
        <v>71</v>
      </c>
      <c r="I98" s="31" t="s">
        <v>72</v>
      </c>
      <c r="J98" s="34" t="s">
        <v>73</v>
      </c>
      <c r="K98" s="35">
        <v>1</v>
      </c>
      <c r="L98" s="36">
        <v>75960.06</v>
      </c>
      <c r="M98" s="36">
        <v>22680.895367999998</v>
      </c>
      <c r="P98" s="23" t="s">
        <v>199</v>
      </c>
      <c r="Q98" s="23" t="s">
        <v>200</v>
      </c>
      <c r="R98" s="23" t="s">
        <v>76</v>
      </c>
      <c r="S98" s="23" t="s">
        <v>77</v>
      </c>
      <c r="T98" s="23" t="s">
        <v>201</v>
      </c>
      <c r="U98" s="23" t="s">
        <v>79</v>
      </c>
      <c r="V98" s="23" t="s">
        <v>203</v>
      </c>
      <c r="W98" s="78">
        <v>45.8696</v>
      </c>
      <c r="Z98" s="23">
        <v>1</v>
      </c>
      <c r="AA98" s="99">
        <v>1</v>
      </c>
      <c r="AB98" s="78">
        <v>2013</v>
      </c>
      <c r="AC98" s="78">
        <v>9327.895368</v>
      </c>
      <c r="AD98" s="78">
        <v>11340</v>
      </c>
      <c r="AE98" s="78">
        <v>0</v>
      </c>
    </row>
    <row r="99" spans="1:31" ht="12.75">
      <c r="A99" s="23">
        <v>131</v>
      </c>
      <c r="B99" s="23">
        <v>2400</v>
      </c>
      <c r="C99" s="30" t="s">
        <v>197</v>
      </c>
      <c r="D99" s="31" t="s">
        <v>67</v>
      </c>
      <c r="E99" s="32" t="s">
        <v>190</v>
      </c>
      <c r="F99" s="32" t="s">
        <v>69</v>
      </c>
      <c r="G99" s="32" t="s">
        <v>198</v>
      </c>
      <c r="H99" s="33" t="s">
        <v>71</v>
      </c>
      <c r="I99" s="31" t="s">
        <v>72</v>
      </c>
      <c r="J99" s="34" t="s">
        <v>73</v>
      </c>
      <c r="K99" s="35">
        <v>1</v>
      </c>
      <c r="L99" s="36">
        <v>80291.33</v>
      </c>
      <c r="M99" s="36">
        <v>11987.775324</v>
      </c>
      <c r="P99" s="23" t="s">
        <v>199</v>
      </c>
      <c r="Q99" s="23" t="s">
        <v>200</v>
      </c>
      <c r="R99" s="23" t="s">
        <v>76</v>
      </c>
      <c r="S99" s="23" t="s">
        <v>77</v>
      </c>
      <c r="T99" s="23" t="s">
        <v>201</v>
      </c>
      <c r="U99" s="23" t="s">
        <v>79</v>
      </c>
      <c r="V99" s="23" t="s">
        <v>204</v>
      </c>
      <c r="W99" s="78">
        <v>48.4851</v>
      </c>
      <c r="Z99" s="23">
        <v>1</v>
      </c>
      <c r="AA99" s="99">
        <v>1</v>
      </c>
      <c r="AB99" s="78">
        <v>2128</v>
      </c>
      <c r="AC99" s="78">
        <v>9859.775324</v>
      </c>
      <c r="AD99" s="78">
        <v>0</v>
      </c>
      <c r="AE99" s="78">
        <v>0</v>
      </c>
    </row>
    <row r="100" spans="1:31" ht="12.75">
      <c r="A100" s="23">
        <v>131</v>
      </c>
      <c r="B100" s="23">
        <v>2400</v>
      </c>
      <c r="C100" s="30" t="s">
        <v>197</v>
      </c>
      <c r="D100" s="31" t="s">
        <v>67</v>
      </c>
      <c r="E100" s="32" t="s">
        <v>190</v>
      </c>
      <c r="F100" s="32" t="s">
        <v>69</v>
      </c>
      <c r="G100" s="32" t="s">
        <v>198</v>
      </c>
      <c r="H100" s="33" t="s">
        <v>71</v>
      </c>
      <c r="I100" s="31" t="s">
        <v>72</v>
      </c>
      <c r="J100" s="34" t="s">
        <v>73</v>
      </c>
      <c r="K100" s="35">
        <v>1</v>
      </c>
      <c r="L100" s="36">
        <v>80291.33</v>
      </c>
      <c r="M100" s="36">
        <v>11987.775324</v>
      </c>
      <c r="P100" s="23" t="s">
        <v>199</v>
      </c>
      <c r="Q100" s="23" t="s">
        <v>200</v>
      </c>
      <c r="R100" s="23" t="s">
        <v>76</v>
      </c>
      <c r="S100" s="23" t="s">
        <v>172</v>
      </c>
      <c r="T100" s="23" t="s">
        <v>201</v>
      </c>
      <c r="U100" s="23" t="s">
        <v>79</v>
      </c>
      <c r="V100" s="23" t="s">
        <v>204</v>
      </c>
      <c r="W100" s="78">
        <v>48.4851</v>
      </c>
      <c r="Z100" s="23">
        <v>1</v>
      </c>
      <c r="AA100" s="99">
        <v>1</v>
      </c>
      <c r="AB100" s="78">
        <v>2128</v>
      </c>
      <c r="AC100" s="78">
        <v>9859.775324</v>
      </c>
      <c r="AD100" s="78">
        <v>0</v>
      </c>
      <c r="AE100" s="78">
        <v>0</v>
      </c>
    </row>
    <row r="101" ht="12.75">
      <c r="A101" s="105" t="s">
        <v>206</v>
      </c>
    </row>
    <row r="102" spans="1:31" ht="12.75">
      <c r="A102" s="23">
        <v>140</v>
      </c>
      <c r="B102" s="23">
        <v>1000</v>
      </c>
      <c r="C102" s="30" t="s">
        <v>207</v>
      </c>
      <c r="D102" s="31" t="s">
        <v>67</v>
      </c>
      <c r="E102" s="32" t="s">
        <v>68</v>
      </c>
      <c r="F102" s="32" t="s">
        <v>208</v>
      </c>
      <c r="G102" s="32" t="s">
        <v>209</v>
      </c>
      <c r="H102" s="33" t="s">
        <v>71</v>
      </c>
      <c r="I102" s="31" t="s">
        <v>72</v>
      </c>
      <c r="J102" s="34" t="s">
        <v>210</v>
      </c>
      <c r="K102" s="35">
        <v>1</v>
      </c>
      <c r="L102" s="36">
        <v>26695.75</v>
      </c>
      <c r="M102" s="36">
        <v>3985.2381</v>
      </c>
      <c r="P102" s="23" t="s">
        <v>211</v>
      </c>
      <c r="Q102" s="23" t="s">
        <v>212</v>
      </c>
      <c r="R102" s="23" t="s">
        <v>76</v>
      </c>
      <c r="S102" s="23" t="s">
        <v>77</v>
      </c>
      <c r="T102" s="23" t="s">
        <v>213</v>
      </c>
      <c r="U102" s="23" t="s">
        <v>79</v>
      </c>
      <c r="V102" s="23" t="s">
        <v>214</v>
      </c>
      <c r="W102" s="78">
        <v>18.2348</v>
      </c>
      <c r="Z102" s="23">
        <v>1</v>
      </c>
      <c r="AA102" s="99">
        <v>1</v>
      </c>
      <c r="AB102" s="78">
        <v>707</v>
      </c>
      <c r="AC102" s="78">
        <v>3278.2381</v>
      </c>
      <c r="AD102" s="78">
        <v>0</v>
      </c>
      <c r="AE102" s="78">
        <v>0</v>
      </c>
    </row>
    <row r="103" spans="1:31" ht="12.75">
      <c r="A103" s="23">
        <v>140</v>
      </c>
      <c r="B103" s="23">
        <v>1000</v>
      </c>
      <c r="C103" s="30" t="s">
        <v>215</v>
      </c>
      <c r="D103" s="31" t="s">
        <v>67</v>
      </c>
      <c r="E103" s="32" t="s">
        <v>68</v>
      </c>
      <c r="F103" s="32" t="s">
        <v>216</v>
      </c>
      <c r="G103" s="32" t="s">
        <v>209</v>
      </c>
      <c r="H103" s="33" t="s">
        <v>71</v>
      </c>
      <c r="I103" s="31" t="s">
        <v>72</v>
      </c>
      <c r="J103" s="34" t="s">
        <v>217</v>
      </c>
      <c r="K103" s="35">
        <v>1</v>
      </c>
      <c r="L103" s="36">
        <v>20950.72</v>
      </c>
      <c r="M103" s="36">
        <v>10282.148416</v>
      </c>
      <c r="P103" s="23" t="s">
        <v>218</v>
      </c>
      <c r="Q103" s="23" t="s">
        <v>219</v>
      </c>
      <c r="R103" s="23" t="s">
        <v>76</v>
      </c>
      <c r="S103" s="23" t="s">
        <v>172</v>
      </c>
      <c r="T103" s="23" t="s">
        <v>213</v>
      </c>
      <c r="U103" s="23" t="s">
        <v>79</v>
      </c>
      <c r="V103" s="23" t="s">
        <v>220</v>
      </c>
      <c r="W103" s="78">
        <v>14.3106</v>
      </c>
      <c r="Z103" s="23">
        <v>1</v>
      </c>
      <c r="AA103" s="99">
        <v>1</v>
      </c>
      <c r="AB103" s="78">
        <v>555</v>
      </c>
      <c r="AC103" s="78">
        <v>2572.7484160000004</v>
      </c>
      <c r="AD103" s="78">
        <v>0</v>
      </c>
      <c r="AE103" s="78">
        <v>7154.4</v>
      </c>
    </row>
    <row r="104" spans="1:31" ht="12.75">
      <c r="A104" s="23">
        <v>140</v>
      </c>
      <c r="B104" s="23">
        <v>1000</v>
      </c>
      <c r="C104" s="30" t="s">
        <v>215</v>
      </c>
      <c r="D104" s="31" t="s">
        <v>67</v>
      </c>
      <c r="E104" s="32" t="s">
        <v>68</v>
      </c>
      <c r="F104" s="32" t="s">
        <v>216</v>
      </c>
      <c r="G104" s="32" t="s">
        <v>209</v>
      </c>
      <c r="H104" s="33" t="s">
        <v>71</v>
      </c>
      <c r="I104" s="31" t="s">
        <v>72</v>
      </c>
      <c r="J104" s="34" t="s">
        <v>217</v>
      </c>
      <c r="K104" s="35">
        <v>1</v>
      </c>
      <c r="L104" s="36">
        <v>20950.72</v>
      </c>
      <c r="M104" s="36">
        <v>3127.7484160000004</v>
      </c>
      <c r="P104" s="23" t="s">
        <v>218</v>
      </c>
      <c r="Q104" s="23" t="s">
        <v>219</v>
      </c>
      <c r="R104" s="23" t="s">
        <v>76</v>
      </c>
      <c r="S104" s="23" t="s">
        <v>172</v>
      </c>
      <c r="T104" s="23" t="s">
        <v>213</v>
      </c>
      <c r="U104" s="23" t="s">
        <v>79</v>
      </c>
      <c r="V104" s="23" t="s">
        <v>220</v>
      </c>
      <c r="W104" s="78">
        <v>14.3106</v>
      </c>
      <c r="Z104" s="23">
        <v>1</v>
      </c>
      <c r="AA104" s="99">
        <v>1</v>
      </c>
      <c r="AB104" s="78">
        <v>555</v>
      </c>
      <c r="AC104" s="78">
        <v>2572.7484160000004</v>
      </c>
      <c r="AD104" s="78">
        <v>0</v>
      </c>
      <c r="AE104" s="78">
        <v>0</v>
      </c>
    </row>
    <row r="105" spans="1:31" ht="12.75">
      <c r="A105" s="23">
        <v>140</v>
      </c>
      <c r="B105" s="23">
        <v>1000</v>
      </c>
      <c r="C105" s="30" t="s">
        <v>215</v>
      </c>
      <c r="D105" s="31" t="s">
        <v>67</v>
      </c>
      <c r="E105" s="32" t="s">
        <v>68</v>
      </c>
      <c r="F105" s="32" t="s">
        <v>216</v>
      </c>
      <c r="G105" s="32" t="s">
        <v>209</v>
      </c>
      <c r="H105" s="33" t="s">
        <v>71</v>
      </c>
      <c r="I105" s="31" t="s">
        <v>72</v>
      </c>
      <c r="J105" s="34" t="s">
        <v>217</v>
      </c>
      <c r="K105" s="35">
        <v>1</v>
      </c>
      <c r="L105" s="36">
        <v>21908.17</v>
      </c>
      <c r="M105" s="36">
        <v>10425.723276</v>
      </c>
      <c r="P105" s="23" t="s">
        <v>218</v>
      </c>
      <c r="Q105" s="23" t="s">
        <v>219</v>
      </c>
      <c r="R105" s="23" t="s">
        <v>76</v>
      </c>
      <c r="S105" s="23" t="s">
        <v>77</v>
      </c>
      <c r="T105" s="23" t="s">
        <v>213</v>
      </c>
      <c r="U105" s="23" t="s">
        <v>79</v>
      </c>
      <c r="V105" s="23" t="s">
        <v>221</v>
      </c>
      <c r="W105" s="78">
        <v>14.9646</v>
      </c>
      <c r="Z105" s="23">
        <v>1</v>
      </c>
      <c r="AA105" s="99">
        <v>1</v>
      </c>
      <c r="AB105" s="78">
        <v>581</v>
      </c>
      <c r="AC105" s="78">
        <v>2690.323276</v>
      </c>
      <c r="AD105" s="78">
        <v>0</v>
      </c>
      <c r="AE105" s="78">
        <v>7154.4</v>
      </c>
    </row>
    <row r="106" spans="1:31" ht="12.75">
      <c r="A106" s="23">
        <v>140</v>
      </c>
      <c r="B106" s="23">
        <v>1000</v>
      </c>
      <c r="C106" s="30" t="s">
        <v>215</v>
      </c>
      <c r="D106" s="31" t="s">
        <v>67</v>
      </c>
      <c r="E106" s="32" t="s">
        <v>68</v>
      </c>
      <c r="F106" s="32" t="s">
        <v>216</v>
      </c>
      <c r="G106" s="32" t="s">
        <v>209</v>
      </c>
      <c r="H106" s="33" t="s">
        <v>71</v>
      </c>
      <c r="I106" s="31" t="s">
        <v>72</v>
      </c>
      <c r="J106" s="34" t="s">
        <v>217</v>
      </c>
      <c r="K106" s="35">
        <v>1</v>
      </c>
      <c r="L106" s="36">
        <v>22386.9</v>
      </c>
      <c r="M106" s="36">
        <v>10496.51132</v>
      </c>
      <c r="P106" s="23" t="s">
        <v>218</v>
      </c>
      <c r="Q106" s="23" t="s">
        <v>219</v>
      </c>
      <c r="R106" s="23" t="s">
        <v>76</v>
      </c>
      <c r="S106" s="23" t="s">
        <v>77</v>
      </c>
      <c r="T106" s="23" t="s">
        <v>213</v>
      </c>
      <c r="U106" s="23" t="s">
        <v>79</v>
      </c>
      <c r="V106" s="23" t="s">
        <v>222</v>
      </c>
      <c r="W106" s="78">
        <v>15.2916</v>
      </c>
      <c r="Z106" s="23">
        <v>1</v>
      </c>
      <c r="AA106" s="99">
        <v>1</v>
      </c>
      <c r="AB106" s="78">
        <v>593</v>
      </c>
      <c r="AC106" s="78">
        <v>2749.1113200000004</v>
      </c>
      <c r="AD106" s="78">
        <v>0</v>
      </c>
      <c r="AE106" s="78">
        <v>7154.4</v>
      </c>
    </row>
    <row r="107" spans="1:31" ht="12.75">
      <c r="A107" s="23">
        <v>140</v>
      </c>
      <c r="B107" s="23">
        <v>1000</v>
      </c>
      <c r="C107" s="30" t="s">
        <v>223</v>
      </c>
      <c r="D107" s="31" t="s">
        <v>67</v>
      </c>
      <c r="E107" s="32" t="s">
        <v>68</v>
      </c>
      <c r="F107" s="32" t="s">
        <v>216</v>
      </c>
      <c r="G107" s="32" t="s">
        <v>209</v>
      </c>
      <c r="H107" s="33" t="s">
        <v>71</v>
      </c>
      <c r="I107" s="31" t="s">
        <v>72</v>
      </c>
      <c r="J107" s="34" t="s">
        <v>217</v>
      </c>
      <c r="K107" s="35">
        <v>1</v>
      </c>
      <c r="L107" s="36">
        <v>22865.63</v>
      </c>
      <c r="M107" s="36">
        <v>10568.299364</v>
      </c>
      <c r="P107" s="23" t="s">
        <v>224</v>
      </c>
      <c r="Q107" s="23" t="s">
        <v>225</v>
      </c>
      <c r="R107" s="23" t="s">
        <v>76</v>
      </c>
      <c r="S107" s="23" t="s">
        <v>77</v>
      </c>
      <c r="T107" s="23" t="s">
        <v>213</v>
      </c>
      <c r="U107" s="23" t="s">
        <v>79</v>
      </c>
      <c r="V107" s="23" t="s">
        <v>226</v>
      </c>
      <c r="W107" s="78">
        <v>15.6186</v>
      </c>
      <c r="Z107" s="23">
        <v>1</v>
      </c>
      <c r="AA107" s="99">
        <v>1</v>
      </c>
      <c r="AB107" s="78">
        <v>606</v>
      </c>
      <c r="AC107" s="78">
        <v>2807.8993640000003</v>
      </c>
      <c r="AD107" s="78">
        <v>0</v>
      </c>
      <c r="AE107" s="78">
        <v>7154.4</v>
      </c>
    </row>
    <row r="108" spans="1:31" ht="12.75">
      <c r="A108" s="23">
        <v>140</v>
      </c>
      <c r="B108" s="23">
        <v>1000</v>
      </c>
      <c r="C108" s="30" t="s">
        <v>215</v>
      </c>
      <c r="D108" s="31" t="s">
        <v>67</v>
      </c>
      <c r="E108" s="32" t="s">
        <v>68</v>
      </c>
      <c r="F108" s="32" t="s">
        <v>216</v>
      </c>
      <c r="G108" s="32" t="s">
        <v>209</v>
      </c>
      <c r="H108" s="33" t="s">
        <v>71</v>
      </c>
      <c r="I108" s="31" t="s">
        <v>72</v>
      </c>
      <c r="J108" s="34" t="s">
        <v>217</v>
      </c>
      <c r="K108" s="35">
        <v>1</v>
      </c>
      <c r="L108" s="36">
        <v>24301.96</v>
      </c>
      <c r="M108" s="36">
        <v>3628.280688</v>
      </c>
      <c r="P108" s="23" t="s">
        <v>218</v>
      </c>
      <c r="Q108" s="23" t="s">
        <v>219</v>
      </c>
      <c r="R108" s="23" t="s">
        <v>76</v>
      </c>
      <c r="S108" s="23" t="s">
        <v>77</v>
      </c>
      <c r="T108" s="23" t="s">
        <v>213</v>
      </c>
      <c r="U108" s="23" t="s">
        <v>79</v>
      </c>
      <c r="V108" s="23" t="s">
        <v>227</v>
      </c>
      <c r="W108" s="78">
        <v>16.5997</v>
      </c>
      <c r="Z108" s="23">
        <v>1</v>
      </c>
      <c r="AA108" s="99">
        <v>1</v>
      </c>
      <c r="AB108" s="78">
        <v>644</v>
      </c>
      <c r="AC108" s="78">
        <v>2984.280688</v>
      </c>
      <c r="AD108" s="78">
        <v>0</v>
      </c>
      <c r="AE108" s="78">
        <v>0</v>
      </c>
    </row>
    <row r="109" ht="12.75">
      <c r="A109" s="105" t="s">
        <v>229</v>
      </c>
    </row>
    <row r="110" spans="1:31" ht="12.75">
      <c r="A110" s="23">
        <v>142</v>
      </c>
      <c r="B110" s="23">
        <v>2100</v>
      </c>
      <c r="C110" s="30" t="s">
        <v>230</v>
      </c>
      <c r="D110" s="31" t="s">
        <v>67</v>
      </c>
      <c r="E110" s="32" t="s">
        <v>231</v>
      </c>
      <c r="F110" s="32" t="s">
        <v>172</v>
      </c>
      <c r="G110" s="32" t="s">
        <v>232</v>
      </c>
      <c r="H110" s="33" t="s">
        <v>71</v>
      </c>
      <c r="I110" s="31" t="s">
        <v>72</v>
      </c>
      <c r="J110" s="34" t="s">
        <v>73</v>
      </c>
      <c r="K110" s="35">
        <v>1</v>
      </c>
      <c r="L110" s="36">
        <v>35148.77</v>
      </c>
      <c r="M110" s="36">
        <v>12401.668956</v>
      </c>
      <c r="P110" s="23" t="s">
        <v>233</v>
      </c>
      <c r="Q110" s="23" t="s">
        <v>234</v>
      </c>
      <c r="R110" s="23" t="s">
        <v>76</v>
      </c>
      <c r="S110" s="23" t="s">
        <v>172</v>
      </c>
      <c r="T110" s="23" t="s">
        <v>235</v>
      </c>
      <c r="U110" s="23" t="s">
        <v>79</v>
      </c>
      <c r="V110" s="23" t="s">
        <v>236</v>
      </c>
      <c r="W110" s="78">
        <v>21.2251</v>
      </c>
      <c r="Z110" s="23">
        <v>1</v>
      </c>
      <c r="AA110" s="99">
        <v>1</v>
      </c>
      <c r="AB110" s="78">
        <v>931</v>
      </c>
      <c r="AC110" s="78">
        <v>4316.268956</v>
      </c>
      <c r="AD110" s="78">
        <v>0</v>
      </c>
      <c r="AE110" s="78">
        <v>7154.4</v>
      </c>
    </row>
    <row r="111" spans="1:31" ht="12.75">
      <c r="A111" s="23">
        <v>142</v>
      </c>
      <c r="B111" s="23">
        <v>2400</v>
      </c>
      <c r="C111" s="30" t="s">
        <v>237</v>
      </c>
      <c r="D111" s="31" t="s">
        <v>67</v>
      </c>
      <c r="E111" s="32" t="s">
        <v>190</v>
      </c>
      <c r="F111" s="32" t="s">
        <v>238</v>
      </c>
      <c r="G111" s="32" t="s">
        <v>232</v>
      </c>
      <c r="H111" s="33" t="s">
        <v>71</v>
      </c>
      <c r="I111" s="31" t="s">
        <v>72</v>
      </c>
      <c r="J111" s="34" t="s">
        <v>73</v>
      </c>
      <c r="K111" s="35">
        <v>1</v>
      </c>
      <c r="L111" s="36">
        <v>22695.1</v>
      </c>
      <c r="M111" s="36">
        <v>10542.35828</v>
      </c>
      <c r="P111" s="23" t="s">
        <v>239</v>
      </c>
      <c r="Q111" s="23" t="s">
        <v>240</v>
      </c>
      <c r="R111" s="23" t="s">
        <v>76</v>
      </c>
      <c r="S111" s="23" t="s">
        <v>172</v>
      </c>
      <c r="T111" s="23" t="s">
        <v>241</v>
      </c>
      <c r="U111" s="23" t="s">
        <v>79</v>
      </c>
      <c r="V111" s="23" t="s">
        <v>242</v>
      </c>
      <c r="W111" s="78">
        <v>14.698900000000002</v>
      </c>
      <c r="Z111" s="23">
        <v>1</v>
      </c>
      <c r="AA111" s="99">
        <v>1</v>
      </c>
      <c r="AB111" s="78">
        <v>601</v>
      </c>
      <c r="AC111" s="78">
        <v>2786.95828</v>
      </c>
      <c r="AD111" s="78">
        <v>0</v>
      </c>
      <c r="AE111" s="78">
        <v>7154.4</v>
      </c>
    </row>
    <row r="112" spans="1:31" ht="12.75">
      <c r="A112" s="23">
        <v>142</v>
      </c>
      <c r="B112" s="23">
        <v>2400</v>
      </c>
      <c r="C112" s="30" t="s">
        <v>237</v>
      </c>
      <c r="D112" s="31" t="s">
        <v>67</v>
      </c>
      <c r="E112" s="32" t="s">
        <v>190</v>
      </c>
      <c r="F112" s="32" t="s">
        <v>238</v>
      </c>
      <c r="G112" s="32" t="s">
        <v>232</v>
      </c>
      <c r="H112" s="33" t="s">
        <v>71</v>
      </c>
      <c r="I112" s="31" t="s">
        <v>72</v>
      </c>
      <c r="J112" s="34" t="s">
        <v>73</v>
      </c>
      <c r="K112" s="35">
        <v>1</v>
      </c>
      <c r="L112" s="36">
        <v>29106.72</v>
      </c>
      <c r="M112" s="36">
        <v>11499.705216</v>
      </c>
      <c r="P112" s="23" t="s">
        <v>239</v>
      </c>
      <c r="Q112" s="23" t="s">
        <v>240</v>
      </c>
      <c r="R112" s="23" t="s">
        <v>76</v>
      </c>
      <c r="S112" s="23" t="s">
        <v>77</v>
      </c>
      <c r="T112" s="23" t="s">
        <v>241</v>
      </c>
      <c r="U112" s="23" t="s">
        <v>79</v>
      </c>
      <c r="V112" s="23" t="s">
        <v>243</v>
      </c>
      <c r="W112" s="78">
        <v>18.8515</v>
      </c>
      <c r="Z112" s="23">
        <v>1</v>
      </c>
      <c r="AA112" s="99">
        <v>1</v>
      </c>
      <c r="AB112" s="78">
        <v>771</v>
      </c>
      <c r="AC112" s="78">
        <v>3574.305216</v>
      </c>
      <c r="AD112" s="78">
        <v>0</v>
      </c>
      <c r="AE112" s="78">
        <v>7154.4</v>
      </c>
    </row>
    <row r="113" spans="1:31" ht="12.75">
      <c r="A113" s="23">
        <v>142</v>
      </c>
      <c r="B113" s="23">
        <v>2400</v>
      </c>
      <c r="C113" s="30" t="s">
        <v>244</v>
      </c>
      <c r="D113" s="31" t="s">
        <v>67</v>
      </c>
      <c r="E113" s="32" t="s">
        <v>190</v>
      </c>
      <c r="F113" s="32" t="s">
        <v>238</v>
      </c>
      <c r="G113" s="32" t="s">
        <v>232</v>
      </c>
      <c r="H113" s="33" t="s">
        <v>71</v>
      </c>
      <c r="I113" s="31" t="s">
        <v>72</v>
      </c>
      <c r="J113" s="34" t="s">
        <v>73</v>
      </c>
      <c r="K113" s="35">
        <v>1</v>
      </c>
      <c r="L113" s="36">
        <v>25348.93</v>
      </c>
      <c r="M113" s="36">
        <v>10939.248604</v>
      </c>
      <c r="P113" s="23" t="s">
        <v>245</v>
      </c>
      <c r="Q113" s="23" t="s">
        <v>246</v>
      </c>
      <c r="R113" s="23" t="s">
        <v>76</v>
      </c>
      <c r="S113" s="23" t="s">
        <v>77</v>
      </c>
      <c r="T113" s="23" t="s">
        <v>241</v>
      </c>
      <c r="U113" s="23" t="s">
        <v>79</v>
      </c>
      <c r="V113" s="23" t="s">
        <v>247</v>
      </c>
      <c r="W113" s="78">
        <v>16.4177</v>
      </c>
      <c r="Z113" s="23">
        <v>1</v>
      </c>
      <c r="AA113" s="99">
        <v>1</v>
      </c>
      <c r="AB113" s="78">
        <v>672</v>
      </c>
      <c r="AC113" s="78">
        <v>3112.8486040000003</v>
      </c>
      <c r="AD113" s="78">
        <v>0</v>
      </c>
      <c r="AE113" s="78">
        <v>7154.4</v>
      </c>
    </row>
    <row r="114" spans="1:31" ht="12.75">
      <c r="A114" s="23">
        <v>142</v>
      </c>
      <c r="B114" s="23">
        <v>2400</v>
      </c>
      <c r="C114" s="30" t="s">
        <v>248</v>
      </c>
      <c r="D114" s="31" t="s">
        <v>67</v>
      </c>
      <c r="E114" s="32" t="s">
        <v>190</v>
      </c>
      <c r="F114" s="32" t="s">
        <v>238</v>
      </c>
      <c r="G114" s="32" t="s">
        <v>232</v>
      </c>
      <c r="H114" s="33" t="s">
        <v>71</v>
      </c>
      <c r="I114" s="31" t="s">
        <v>72</v>
      </c>
      <c r="J114" s="34" t="s">
        <v>73</v>
      </c>
      <c r="K114" s="35">
        <v>1</v>
      </c>
      <c r="L114" s="36">
        <v>35989.19</v>
      </c>
      <c r="M114" s="36">
        <v>12527.872532000001</v>
      </c>
      <c r="P114" s="23" t="s">
        <v>249</v>
      </c>
      <c r="Q114" s="23" t="s">
        <v>250</v>
      </c>
      <c r="R114" s="23" t="s">
        <v>76</v>
      </c>
      <c r="S114" s="23" t="s">
        <v>77</v>
      </c>
      <c r="T114" s="23" t="s">
        <v>251</v>
      </c>
      <c r="U114" s="23" t="s">
        <v>79</v>
      </c>
      <c r="V114" s="23" t="s">
        <v>252</v>
      </c>
      <c r="W114" s="78">
        <v>18.9816</v>
      </c>
      <c r="Z114" s="23">
        <v>1</v>
      </c>
      <c r="AA114" s="99">
        <v>1</v>
      </c>
      <c r="AB114" s="78">
        <v>954</v>
      </c>
      <c r="AC114" s="78">
        <v>4419.472532000001</v>
      </c>
      <c r="AD114" s="78">
        <v>0</v>
      </c>
      <c r="AE114" s="78">
        <v>7154.4</v>
      </c>
    </row>
    <row r="115" spans="1:31" ht="12.75">
      <c r="A115" s="23">
        <v>142</v>
      </c>
      <c r="B115" s="23">
        <v>2400</v>
      </c>
      <c r="C115" s="30" t="s">
        <v>253</v>
      </c>
      <c r="D115" s="31" t="s">
        <v>67</v>
      </c>
      <c r="E115" s="32" t="s">
        <v>190</v>
      </c>
      <c r="F115" s="32" t="s">
        <v>238</v>
      </c>
      <c r="G115" s="32" t="s">
        <v>232</v>
      </c>
      <c r="H115" s="33" t="s">
        <v>71</v>
      </c>
      <c r="I115" s="31" t="s">
        <v>72</v>
      </c>
      <c r="J115" s="34" t="s">
        <v>73</v>
      </c>
      <c r="K115" s="35">
        <v>1</v>
      </c>
      <c r="L115" s="36">
        <v>33266.41</v>
      </c>
      <c r="M115" s="36">
        <v>12121.515148</v>
      </c>
      <c r="P115" s="23" t="s">
        <v>254</v>
      </c>
      <c r="Q115" s="23" t="s">
        <v>255</v>
      </c>
      <c r="R115" s="23" t="s">
        <v>76</v>
      </c>
      <c r="S115" s="23" t="s">
        <v>172</v>
      </c>
      <c r="T115" s="23" t="s">
        <v>241</v>
      </c>
      <c r="U115" s="23" t="s">
        <v>79</v>
      </c>
      <c r="V115" s="23" t="s">
        <v>256</v>
      </c>
      <c r="W115" s="78">
        <v>21.5456</v>
      </c>
      <c r="Z115" s="23">
        <v>1</v>
      </c>
      <c r="AA115" s="99">
        <v>1</v>
      </c>
      <c r="AB115" s="78">
        <v>882</v>
      </c>
      <c r="AC115" s="78">
        <v>4085.1151480000008</v>
      </c>
      <c r="AD115" s="78">
        <v>0</v>
      </c>
      <c r="AE115" s="78">
        <v>7154.4</v>
      </c>
    </row>
    <row r="116" spans="1:31" ht="12.75">
      <c r="A116" s="23">
        <v>142</v>
      </c>
      <c r="B116" s="23">
        <v>2400</v>
      </c>
      <c r="C116" s="30" t="s">
        <v>253</v>
      </c>
      <c r="D116" s="31" t="s">
        <v>67</v>
      </c>
      <c r="E116" s="32" t="s">
        <v>190</v>
      </c>
      <c r="F116" s="32" t="s">
        <v>238</v>
      </c>
      <c r="G116" s="32" t="s">
        <v>232</v>
      </c>
      <c r="H116" s="33" t="s">
        <v>71</v>
      </c>
      <c r="I116" s="31" t="s">
        <v>72</v>
      </c>
      <c r="J116" s="34" t="s">
        <v>73</v>
      </c>
      <c r="K116" s="35">
        <v>1</v>
      </c>
      <c r="L116" s="36">
        <v>33761.26</v>
      </c>
      <c r="M116" s="36">
        <v>12195.282728</v>
      </c>
      <c r="P116" s="23" t="s">
        <v>254</v>
      </c>
      <c r="Q116" s="23" t="s">
        <v>255</v>
      </c>
      <c r="R116" s="23" t="s">
        <v>76</v>
      </c>
      <c r="S116" s="23" t="s">
        <v>77</v>
      </c>
      <c r="T116" s="23" t="s">
        <v>241</v>
      </c>
      <c r="U116" s="23" t="s">
        <v>79</v>
      </c>
      <c r="V116" s="23" t="s">
        <v>257</v>
      </c>
      <c r="W116" s="78">
        <v>21.866100000000003</v>
      </c>
      <c r="Z116" s="23">
        <v>1</v>
      </c>
      <c r="AA116" s="99">
        <v>1</v>
      </c>
      <c r="AB116" s="78">
        <v>895</v>
      </c>
      <c r="AC116" s="78">
        <v>4145.8827280000005</v>
      </c>
      <c r="AD116" s="78">
        <v>0</v>
      </c>
      <c r="AE116" s="78">
        <v>7154.4</v>
      </c>
    </row>
    <row r="117" spans="1:31" ht="12.75">
      <c r="A117" s="23">
        <v>142</v>
      </c>
      <c r="B117" s="23">
        <v>2400</v>
      </c>
      <c r="C117" s="30" t="s">
        <v>258</v>
      </c>
      <c r="D117" s="31" t="s">
        <v>67</v>
      </c>
      <c r="E117" s="32" t="s">
        <v>190</v>
      </c>
      <c r="F117" s="32" t="s">
        <v>238</v>
      </c>
      <c r="G117" s="32" t="s">
        <v>232</v>
      </c>
      <c r="H117" s="33" t="s">
        <v>71</v>
      </c>
      <c r="I117" s="31" t="s">
        <v>72</v>
      </c>
      <c r="J117" s="34" t="s">
        <v>73</v>
      </c>
      <c r="K117" s="35">
        <v>0</v>
      </c>
      <c r="L117" s="36">
        <v>590.615</v>
      </c>
      <c r="M117" s="36">
        <v>88.527522</v>
      </c>
      <c r="Q117" s="23" t="s">
        <v>259</v>
      </c>
      <c r="R117" s="23" t="s">
        <v>260</v>
      </c>
      <c r="S117" s="23" t="s">
        <v>77</v>
      </c>
      <c r="T117" s="23" t="s">
        <v>241</v>
      </c>
      <c r="U117" s="23" t="s">
        <v>261</v>
      </c>
      <c r="V117" s="23" t="s">
        <v>262</v>
      </c>
      <c r="W117" s="78">
        <v>0</v>
      </c>
      <c r="Z117" s="23">
        <v>0</v>
      </c>
      <c r="AA117" s="99">
        <v>1</v>
      </c>
      <c r="AB117" s="78">
        <v>16</v>
      </c>
      <c r="AC117" s="78">
        <v>72.527522</v>
      </c>
      <c r="AD117" s="78">
        <v>0</v>
      </c>
      <c r="AE117" s="78">
        <v>0</v>
      </c>
    </row>
    <row r="118" ht="12.75">
      <c r="A118" s="105" t="s">
        <v>264</v>
      </c>
    </row>
    <row r="119" spans="1:31" ht="12.75">
      <c r="A119" s="23">
        <v>165</v>
      </c>
      <c r="B119" s="23">
        <v>2220</v>
      </c>
      <c r="C119" s="30" t="s">
        <v>265</v>
      </c>
      <c r="D119" s="31" t="s">
        <v>67</v>
      </c>
      <c r="E119" s="32" t="s">
        <v>266</v>
      </c>
      <c r="F119" s="32" t="s">
        <v>69</v>
      </c>
      <c r="G119" s="32" t="s">
        <v>70</v>
      </c>
      <c r="H119" s="33" t="s">
        <v>71</v>
      </c>
      <c r="I119" s="31" t="s">
        <v>72</v>
      </c>
      <c r="J119" s="34" t="s">
        <v>267</v>
      </c>
      <c r="K119" s="35">
        <v>1</v>
      </c>
      <c r="L119" s="36">
        <v>52935.02</v>
      </c>
      <c r="M119" s="36">
        <v>19243.420456</v>
      </c>
      <c r="P119" s="23" t="s">
        <v>268</v>
      </c>
      <c r="Q119" s="23" t="s">
        <v>269</v>
      </c>
      <c r="R119" s="23" t="s">
        <v>76</v>
      </c>
      <c r="S119" s="23" t="s">
        <v>77</v>
      </c>
      <c r="T119" s="23" t="s">
        <v>78</v>
      </c>
      <c r="U119" s="23" t="s">
        <v>79</v>
      </c>
      <c r="V119" s="23" t="s">
        <v>270</v>
      </c>
      <c r="W119" s="78">
        <v>35.9613</v>
      </c>
      <c r="Z119" s="23">
        <v>1</v>
      </c>
      <c r="AA119" s="99">
        <v>1</v>
      </c>
      <c r="AB119" s="78">
        <v>1403</v>
      </c>
      <c r="AC119" s="78">
        <v>6500.420456</v>
      </c>
      <c r="AD119" s="78">
        <v>11340</v>
      </c>
      <c r="AE119" s="78">
        <v>0</v>
      </c>
    </row>
    <row r="120" ht="12.75">
      <c r="A120" s="105" t="s">
        <v>272</v>
      </c>
    </row>
    <row r="121" spans="1:31" ht="12.75">
      <c r="A121" s="23">
        <v>173</v>
      </c>
      <c r="B121" s="23">
        <v>2100</v>
      </c>
      <c r="C121" s="30" t="s">
        <v>273</v>
      </c>
      <c r="D121" s="31" t="s">
        <v>67</v>
      </c>
      <c r="E121" s="32" t="s">
        <v>231</v>
      </c>
      <c r="F121" s="32" t="s">
        <v>166</v>
      </c>
      <c r="G121" s="32" t="s">
        <v>274</v>
      </c>
      <c r="H121" s="33" t="s">
        <v>71</v>
      </c>
      <c r="I121" s="31" t="s">
        <v>72</v>
      </c>
      <c r="J121" s="34" t="s">
        <v>73</v>
      </c>
      <c r="K121" s="35">
        <v>1</v>
      </c>
      <c r="L121" s="36">
        <v>71303.76</v>
      </c>
      <c r="M121" s="36">
        <v>21986.101728</v>
      </c>
      <c r="P121" s="23" t="s">
        <v>275</v>
      </c>
      <c r="Q121" s="23" t="s">
        <v>276</v>
      </c>
      <c r="R121" s="23" t="s">
        <v>76</v>
      </c>
      <c r="S121" s="23" t="s">
        <v>77</v>
      </c>
      <c r="T121" s="23" t="s">
        <v>78</v>
      </c>
      <c r="U121" s="23" t="s">
        <v>79</v>
      </c>
      <c r="V121" s="23" t="s">
        <v>277</v>
      </c>
      <c r="W121" s="78">
        <v>48.4401</v>
      </c>
      <c r="Z121" s="23">
        <v>1</v>
      </c>
      <c r="AA121" s="99">
        <v>1</v>
      </c>
      <c r="AB121" s="78">
        <v>1890</v>
      </c>
      <c r="AC121" s="78">
        <v>8756.101728</v>
      </c>
      <c r="AD121" s="78">
        <v>11340</v>
      </c>
      <c r="AE121" s="78">
        <v>0</v>
      </c>
    </row>
    <row r="122" spans="1:31" ht="12.75">
      <c r="A122" s="23">
        <v>173</v>
      </c>
      <c r="B122" s="23">
        <v>2100</v>
      </c>
      <c r="C122" s="30" t="s">
        <v>273</v>
      </c>
      <c r="D122" s="31" t="s">
        <v>67</v>
      </c>
      <c r="E122" s="32" t="s">
        <v>231</v>
      </c>
      <c r="F122" s="32" t="s">
        <v>166</v>
      </c>
      <c r="G122" s="32" t="s">
        <v>274</v>
      </c>
      <c r="H122" s="33" t="s">
        <v>71</v>
      </c>
      <c r="I122" s="31" t="s">
        <v>72</v>
      </c>
      <c r="J122" s="34" t="s">
        <v>73</v>
      </c>
      <c r="K122" s="35">
        <v>1</v>
      </c>
      <c r="L122" s="36">
        <v>50214.98</v>
      </c>
      <c r="M122" s="36">
        <v>18837.399544</v>
      </c>
      <c r="P122" s="23" t="s">
        <v>275</v>
      </c>
      <c r="Q122" s="23" t="s">
        <v>276</v>
      </c>
      <c r="R122" s="23" t="s">
        <v>76</v>
      </c>
      <c r="S122" s="23" t="s">
        <v>77</v>
      </c>
      <c r="T122" s="23" t="s">
        <v>78</v>
      </c>
      <c r="U122" s="23" t="s">
        <v>79</v>
      </c>
      <c r="V122" s="23" t="s">
        <v>278</v>
      </c>
      <c r="W122" s="78">
        <v>34.1134</v>
      </c>
      <c r="Z122" s="23">
        <v>1</v>
      </c>
      <c r="AA122" s="99">
        <v>1</v>
      </c>
      <c r="AB122" s="78">
        <v>1331</v>
      </c>
      <c r="AC122" s="78">
        <v>6166.399544000001</v>
      </c>
      <c r="AD122" s="78">
        <v>11340</v>
      </c>
      <c r="AE122" s="78">
        <v>0</v>
      </c>
    </row>
    <row r="123" spans="1:31" ht="12.75">
      <c r="A123" s="23">
        <v>173</v>
      </c>
      <c r="B123" s="23">
        <v>2100</v>
      </c>
      <c r="C123" s="30" t="s">
        <v>273</v>
      </c>
      <c r="D123" s="31" t="s">
        <v>67</v>
      </c>
      <c r="E123" s="32" t="s">
        <v>231</v>
      </c>
      <c r="F123" s="32" t="s">
        <v>166</v>
      </c>
      <c r="G123" s="32" t="s">
        <v>274</v>
      </c>
      <c r="H123" s="33" t="s">
        <v>71</v>
      </c>
      <c r="I123" s="31" t="s">
        <v>72</v>
      </c>
      <c r="J123" s="34" t="s">
        <v>73</v>
      </c>
      <c r="K123" s="35">
        <v>1</v>
      </c>
      <c r="L123" s="36">
        <v>77752.86</v>
      </c>
      <c r="M123" s="36">
        <v>22093.051208</v>
      </c>
      <c r="P123" s="23" t="s">
        <v>275</v>
      </c>
      <c r="Q123" s="23" t="s">
        <v>276</v>
      </c>
      <c r="R123" s="23" t="s">
        <v>76</v>
      </c>
      <c r="S123" s="23" t="s">
        <v>77</v>
      </c>
      <c r="T123" s="23" t="s">
        <v>78</v>
      </c>
      <c r="U123" s="23" t="s">
        <v>79</v>
      </c>
      <c r="V123" s="23" t="s">
        <v>279</v>
      </c>
      <c r="W123" s="78">
        <v>52.8212</v>
      </c>
      <c r="Z123" s="23">
        <v>1</v>
      </c>
      <c r="AA123" s="99">
        <v>1</v>
      </c>
      <c r="AB123" s="78">
        <v>1205</v>
      </c>
      <c r="AC123" s="78">
        <v>9548.051208</v>
      </c>
      <c r="AD123" s="78">
        <v>11340</v>
      </c>
      <c r="AE123" s="78">
        <v>0</v>
      </c>
    </row>
    <row r="124" spans="1:31" ht="12.75">
      <c r="A124" s="23">
        <v>173</v>
      </c>
      <c r="B124" s="23">
        <v>2100</v>
      </c>
      <c r="C124" s="30" t="s">
        <v>280</v>
      </c>
      <c r="D124" s="31" t="s">
        <v>67</v>
      </c>
      <c r="E124" s="32" t="s">
        <v>231</v>
      </c>
      <c r="F124" s="32" t="s">
        <v>166</v>
      </c>
      <c r="G124" s="32" t="s">
        <v>274</v>
      </c>
      <c r="H124" s="33" t="s">
        <v>71</v>
      </c>
      <c r="I124" s="31" t="s">
        <v>72</v>
      </c>
      <c r="J124" s="34" t="s">
        <v>73</v>
      </c>
      <c r="K124" s="35">
        <v>1</v>
      </c>
      <c r="L124" s="36">
        <v>79260.2</v>
      </c>
      <c r="M124" s="36">
        <v>23173.152560000002</v>
      </c>
      <c r="P124" s="23" t="s">
        <v>281</v>
      </c>
      <c r="Q124" s="23" t="s">
        <v>282</v>
      </c>
      <c r="R124" s="23" t="s">
        <v>76</v>
      </c>
      <c r="S124" s="23" t="s">
        <v>172</v>
      </c>
      <c r="T124" s="23" t="s">
        <v>283</v>
      </c>
      <c r="U124" s="23" t="s">
        <v>79</v>
      </c>
      <c r="V124" s="23" t="s">
        <v>284</v>
      </c>
      <c r="W124" s="78">
        <v>47.8624</v>
      </c>
      <c r="Z124" s="23">
        <v>1</v>
      </c>
      <c r="AA124" s="99">
        <v>1</v>
      </c>
      <c r="AB124" s="78">
        <v>2100</v>
      </c>
      <c r="AC124" s="78">
        <v>9733.15256</v>
      </c>
      <c r="AD124" s="78">
        <v>11340</v>
      </c>
      <c r="AE124" s="78">
        <v>0</v>
      </c>
    </row>
    <row r="125" ht="12.75">
      <c r="A125" s="105" t="s">
        <v>287</v>
      </c>
    </row>
    <row r="126" spans="1:31" ht="12.75">
      <c r="A126" s="23">
        <v>181</v>
      </c>
      <c r="B126" s="23">
        <v>2600</v>
      </c>
      <c r="C126" s="30" t="s">
        <v>288</v>
      </c>
      <c r="D126" s="31" t="s">
        <v>67</v>
      </c>
      <c r="E126" s="32" t="s">
        <v>289</v>
      </c>
      <c r="F126" s="32" t="s">
        <v>172</v>
      </c>
      <c r="G126" s="32" t="s">
        <v>198</v>
      </c>
      <c r="H126" s="33" t="s">
        <v>71</v>
      </c>
      <c r="I126" s="31" t="s">
        <v>72</v>
      </c>
      <c r="J126" s="34" t="s">
        <v>73</v>
      </c>
      <c r="K126" s="35">
        <v>1</v>
      </c>
      <c r="L126" s="36">
        <v>48369.29</v>
      </c>
      <c r="M126" s="36">
        <v>14376.148812</v>
      </c>
      <c r="P126" s="23" t="s">
        <v>290</v>
      </c>
      <c r="Q126" s="23" t="s">
        <v>291</v>
      </c>
      <c r="R126" s="23" t="s">
        <v>76</v>
      </c>
      <c r="S126" s="23" t="s">
        <v>77</v>
      </c>
      <c r="T126" s="23" t="s">
        <v>251</v>
      </c>
      <c r="U126" s="23" t="s">
        <v>79</v>
      </c>
      <c r="V126" s="23" t="s">
        <v>292</v>
      </c>
      <c r="W126" s="78">
        <v>25.5112</v>
      </c>
      <c r="Z126" s="23">
        <v>1</v>
      </c>
      <c r="AA126" s="99">
        <v>1</v>
      </c>
      <c r="AB126" s="78">
        <v>1282</v>
      </c>
      <c r="AC126" s="78">
        <v>5939.748812000001</v>
      </c>
      <c r="AD126" s="78">
        <v>0</v>
      </c>
      <c r="AE126" s="78">
        <v>7154.4</v>
      </c>
    </row>
    <row r="127" ht="12.75">
      <c r="A127" s="105" t="s">
        <v>294</v>
      </c>
    </row>
    <row r="128" spans="1:31" ht="12.75">
      <c r="A128" s="23">
        <v>186</v>
      </c>
      <c r="B128" s="23">
        <v>2600</v>
      </c>
      <c r="C128" s="30" t="s">
        <v>295</v>
      </c>
      <c r="D128" s="31" t="s">
        <v>67</v>
      </c>
      <c r="E128" s="32" t="s">
        <v>289</v>
      </c>
      <c r="F128" s="32" t="s">
        <v>172</v>
      </c>
      <c r="G128" s="32" t="s">
        <v>296</v>
      </c>
      <c r="H128" s="33" t="s">
        <v>71</v>
      </c>
      <c r="I128" s="31" t="s">
        <v>72</v>
      </c>
      <c r="J128" s="34" t="s">
        <v>73</v>
      </c>
      <c r="K128" s="35">
        <v>1</v>
      </c>
      <c r="L128" s="36">
        <v>23419.37</v>
      </c>
      <c r="M128" s="36">
        <v>7775.4</v>
      </c>
      <c r="P128" s="23" t="s">
        <v>297</v>
      </c>
      <c r="Q128" s="23" t="s">
        <v>298</v>
      </c>
      <c r="R128" s="23" t="s">
        <v>76</v>
      </c>
      <c r="S128" s="23" t="s">
        <v>77</v>
      </c>
      <c r="T128" s="23" t="s">
        <v>299</v>
      </c>
      <c r="U128" s="23" t="s">
        <v>79</v>
      </c>
      <c r="V128" s="23" t="s">
        <v>300</v>
      </c>
      <c r="W128" s="78">
        <v>12.352</v>
      </c>
      <c r="Z128" s="23">
        <v>1</v>
      </c>
      <c r="AA128" s="99">
        <v>1</v>
      </c>
      <c r="AB128" s="78">
        <v>621</v>
      </c>
      <c r="AC128" s="78">
        <v>0</v>
      </c>
      <c r="AD128" s="78">
        <v>0</v>
      </c>
      <c r="AE128" s="78">
        <v>7154.4</v>
      </c>
    </row>
    <row r="129" spans="1:31" ht="12.75">
      <c r="A129" s="23">
        <v>186</v>
      </c>
      <c r="B129" s="23">
        <v>2600</v>
      </c>
      <c r="C129" s="30" t="s">
        <v>295</v>
      </c>
      <c r="D129" s="31" t="s">
        <v>67</v>
      </c>
      <c r="E129" s="32" t="s">
        <v>289</v>
      </c>
      <c r="F129" s="32" t="s">
        <v>172</v>
      </c>
      <c r="G129" s="32" t="s">
        <v>296</v>
      </c>
      <c r="H129" s="33" t="s">
        <v>71</v>
      </c>
      <c r="I129" s="31" t="s">
        <v>72</v>
      </c>
      <c r="J129" s="34" t="s">
        <v>73</v>
      </c>
      <c r="K129" s="35">
        <v>1</v>
      </c>
      <c r="L129" s="36">
        <v>24413.3</v>
      </c>
      <c r="M129" s="36">
        <v>7801.4</v>
      </c>
      <c r="P129" s="23" t="s">
        <v>297</v>
      </c>
      <c r="Q129" s="23" t="s">
        <v>298</v>
      </c>
      <c r="R129" s="23" t="s">
        <v>76</v>
      </c>
      <c r="S129" s="23" t="s">
        <v>77</v>
      </c>
      <c r="T129" s="23" t="s">
        <v>299</v>
      </c>
      <c r="U129" s="23" t="s">
        <v>79</v>
      </c>
      <c r="V129" s="23" t="s">
        <v>301</v>
      </c>
      <c r="W129" s="78">
        <v>12.8762</v>
      </c>
      <c r="Z129" s="23">
        <v>1</v>
      </c>
      <c r="AA129" s="99">
        <v>1</v>
      </c>
      <c r="AB129" s="78">
        <v>647</v>
      </c>
      <c r="AC129" s="78">
        <v>0</v>
      </c>
      <c r="AD129" s="78">
        <v>0</v>
      </c>
      <c r="AE129" s="78">
        <v>7154.4</v>
      </c>
    </row>
    <row r="130" spans="1:31" ht="12.75">
      <c r="A130" s="23">
        <v>186</v>
      </c>
      <c r="B130" s="23">
        <v>2600</v>
      </c>
      <c r="C130" s="30" t="s">
        <v>295</v>
      </c>
      <c r="D130" s="31" t="s">
        <v>67</v>
      </c>
      <c r="E130" s="32" t="s">
        <v>289</v>
      </c>
      <c r="F130" s="32" t="s">
        <v>172</v>
      </c>
      <c r="G130" s="32" t="s">
        <v>296</v>
      </c>
      <c r="H130" s="33" t="s">
        <v>71</v>
      </c>
      <c r="I130" s="31" t="s">
        <v>72</v>
      </c>
      <c r="J130" s="34" t="s">
        <v>73</v>
      </c>
      <c r="K130" s="35">
        <v>1</v>
      </c>
      <c r="L130" s="36">
        <v>25904.19</v>
      </c>
      <c r="M130" s="36">
        <v>686</v>
      </c>
      <c r="P130" s="23" t="s">
        <v>297</v>
      </c>
      <c r="Q130" s="23" t="s">
        <v>298</v>
      </c>
      <c r="R130" s="23" t="s">
        <v>76</v>
      </c>
      <c r="S130" s="23" t="s">
        <v>77</v>
      </c>
      <c r="T130" s="23" t="s">
        <v>299</v>
      </c>
      <c r="U130" s="23" t="s">
        <v>79</v>
      </c>
      <c r="V130" s="23" t="s">
        <v>302</v>
      </c>
      <c r="W130" s="78">
        <v>13.6625</v>
      </c>
      <c r="Z130" s="23">
        <v>1</v>
      </c>
      <c r="AA130" s="99">
        <v>1</v>
      </c>
      <c r="AB130" s="78">
        <v>686</v>
      </c>
      <c r="AC130" s="78">
        <v>0</v>
      </c>
      <c r="AD130" s="78">
        <v>0</v>
      </c>
      <c r="AE130" s="78">
        <v>0</v>
      </c>
    </row>
    <row r="131" spans="1:31" ht="12.75">
      <c r="A131" s="23">
        <v>186</v>
      </c>
      <c r="B131" s="23">
        <v>2600</v>
      </c>
      <c r="C131" s="30" t="s">
        <v>295</v>
      </c>
      <c r="D131" s="31" t="s">
        <v>67</v>
      </c>
      <c r="E131" s="32" t="s">
        <v>289</v>
      </c>
      <c r="F131" s="32" t="s">
        <v>172</v>
      </c>
      <c r="G131" s="32" t="s">
        <v>296</v>
      </c>
      <c r="H131" s="33" t="s">
        <v>71</v>
      </c>
      <c r="I131" s="31" t="s">
        <v>72</v>
      </c>
      <c r="J131" s="34" t="s">
        <v>73</v>
      </c>
      <c r="K131" s="35">
        <v>1</v>
      </c>
      <c r="L131" s="36">
        <v>25904.19</v>
      </c>
      <c r="M131" s="36">
        <v>7840.4</v>
      </c>
      <c r="P131" s="23" t="s">
        <v>297</v>
      </c>
      <c r="Q131" s="23" t="s">
        <v>298</v>
      </c>
      <c r="R131" s="23" t="s">
        <v>76</v>
      </c>
      <c r="S131" s="23" t="s">
        <v>172</v>
      </c>
      <c r="T131" s="23" t="s">
        <v>299</v>
      </c>
      <c r="U131" s="23" t="s">
        <v>79</v>
      </c>
      <c r="V131" s="23" t="s">
        <v>302</v>
      </c>
      <c r="W131" s="78">
        <v>13.6625</v>
      </c>
      <c r="Z131" s="23">
        <v>1</v>
      </c>
      <c r="AA131" s="99">
        <v>1</v>
      </c>
      <c r="AB131" s="78">
        <v>686</v>
      </c>
      <c r="AC131" s="78">
        <v>0</v>
      </c>
      <c r="AD131" s="78">
        <v>0</v>
      </c>
      <c r="AE131" s="78">
        <v>7154.4</v>
      </c>
    </row>
    <row r="132" spans="1:31" ht="12.75">
      <c r="A132" s="23">
        <v>186</v>
      </c>
      <c r="B132" s="23">
        <v>2600</v>
      </c>
      <c r="C132" s="30" t="s">
        <v>295</v>
      </c>
      <c r="D132" s="31" t="s">
        <v>67</v>
      </c>
      <c r="E132" s="32" t="s">
        <v>289</v>
      </c>
      <c r="F132" s="32" t="s">
        <v>172</v>
      </c>
      <c r="G132" s="32" t="s">
        <v>296</v>
      </c>
      <c r="H132" s="33" t="s">
        <v>71</v>
      </c>
      <c r="I132" s="31" t="s">
        <v>72</v>
      </c>
      <c r="J132" s="34" t="s">
        <v>73</v>
      </c>
      <c r="K132" s="35">
        <v>1</v>
      </c>
      <c r="L132" s="36">
        <v>26401.15</v>
      </c>
      <c r="M132" s="36">
        <v>7854.4</v>
      </c>
      <c r="P132" s="23" t="s">
        <v>297</v>
      </c>
      <c r="Q132" s="23" t="s">
        <v>298</v>
      </c>
      <c r="R132" s="23" t="s">
        <v>76</v>
      </c>
      <c r="S132" s="23" t="s">
        <v>77</v>
      </c>
      <c r="T132" s="23" t="s">
        <v>299</v>
      </c>
      <c r="U132" s="23" t="s">
        <v>79</v>
      </c>
      <c r="V132" s="23" t="s">
        <v>303</v>
      </c>
      <c r="W132" s="78">
        <v>13.9247</v>
      </c>
      <c r="Z132" s="23">
        <v>1</v>
      </c>
      <c r="AA132" s="99">
        <v>1</v>
      </c>
      <c r="AB132" s="78">
        <v>700</v>
      </c>
      <c r="AC132" s="78">
        <v>0</v>
      </c>
      <c r="AD132" s="78">
        <v>0</v>
      </c>
      <c r="AE132" s="78">
        <v>7154.4</v>
      </c>
    </row>
    <row r="133" spans="1:31" ht="12.75">
      <c r="A133" s="23">
        <v>186</v>
      </c>
      <c r="B133" s="23">
        <v>2600</v>
      </c>
      <c r="C133" s="30" t="s">
        <v>295</v>
      </c>
      <c r="D133" s="31" t="s">
        <v>67</v>
      </c>
      <c r="E133" s="32" t="s">
        <v>289</v>
      </c>
      <c r="F133" s="32" t="s">
        <v>172</v>
      </c>
      <c r="G133" s="32" t="s">
        <v>296</v>
      </c>
      <c r="H133" s="33" t="s">
        <v>71</v>
      </c>
      <c r="I133" s="31" t="s">
        <v>72</v>
      </c>
      <c r="J133" s="34" t="s">
        <v>73</v>
      </c>
      <c r="K133" s="35">
        <v>1</v>
      </c>
      <c r="L133" s="36">
        <v>26401.15</v>
      </c>
      <c r="M133" s="36">
        <v>7854.4</v>
      </c>
      <c r="P133" s="23" t="s">
        <v>297</v>
      </c>
      <c r="Q133" s="23" t="s">
        <v>298</v>
      </c>
      <c r="R133" s="23" t="s">
        <v>76</v>
      </c>
      <c r="S133" s="23" t="s">
        <v>77</v>
      </c>
      <c r="T133" s="23" t="s">
        <v>299</v>
      </c>
      <c r="U133" s="23" t="s">
        <v>79</v>
      </c>
      <c r="V133" s="23" t="s">
        <v>303</v>
      </c>
      <c r="W133" s="78">
        <v>13.9247</v>
      </c>
      <c r="Z133" s="23">
        <v>1</v>
      </c>
      <c r="AA133" s="99">
        <v>1</v>
      </c>
      <c r="AB133" s="78">
        <v>700</v>
      </c>
      <c r="AC133" s="78">
        <v>0</v>
      </c>
      <c r="AD133" s="78">
        <v>0</v>
      </c>
      <c r="AE133" s="78">
        <v>7154.4</v>
      </c>
    </row>
    <row r="134" spans="1:31" ht="12.75">
      <c r="A134" s="23">
        <v>186</v>
      </c>
      <c r="B134" s="23">
        <v>2600</v>
      </c>
      <c r="C134" s="30" t="s">
        <v>295</v>
      </c>
      <c r="D134" s="31" t="s">
        <v>67</v>
      </c>
      <c r="E134" s="32" t="s">
        <v>289</v>
      </c>
      <c r="F134" s="32" t="s">
        <v>172</v>
      </c>
      <c r="G134" s="32" t="s">
        <v>296</v>
      </c>
      <c r="H134" s="33" t="s">
        <v>71</v>
      </c>
      <c r="I134" s="31" t="s">
        <v>72</v>
      </c>
      <c r="J134" s="34" t="s">
        <v>73</v>
      </c>
      <c r="K134" s="35">
        <v>1</v>
      </c>
      <c r="L134" s="36">
        <v>27395.08</v>
      </c>
      <c r="M134" s="36">
        <v>9250.4</v>
      </c>
      <c r="P134" s="23" t="s">
        <v>297</v>
      </c>
      <c r="Q134" s="23" t="s">
        <v>298</v>
      </c>
      <c r="R134" s="23" t="s">
        <v>76</v>
      </c>
      <c r="S134" s="23" t="s">
        <v>172</v>
      </c>
      <c r="T134" s="23" t="s">
        <v>299</v>
      </c>
      <c r="U134" s="23" t="s">
        <v>79</v>
      </c>
      <c r="V134" s="23" t="s">
        <v>304</v>
      </c>
      <c r="W134" s="78">
        <v>14.448900000000002</v>
      </c>
      <c r="Z134" s="23">
        <v>1</v>
      </c>
      <c r="AA134" s="99">
        <v>1</v>
      </c>
      <c r="AB134" s="78">
        <v>2096</v>
      </c>
      <c r="AC134" s="78">
        <v>0</v>
      </c>
      <c r="AD134" s="78">
        <v>0</v>
      </c>
      <c r="AE134" s="78">
        <v>7154.4</v>
      </c>
    </row>
    <row r="135" spans="1:31" ht="12.75">
      <c r="A135" s="23">
        <v>186</v>
      </c>
      <c r="B135" s="23">
        <v>2600</v>
      </c>
      <c r="C135" s="30" t="s">
        <v>295</v>
      </c>
      <c r="D135" s="31" t="s">
        <v>67</v>
      </c>
      <c r="E135" s="32" t="s">
        <v>289</v>
      </c>
      <c r="F135" s="32" t="s">
        <v>172</v>
      </c>
      <c r="G135" s="32" t="s">
        <v>296</v>
      </c>
      <c r="H135" s="33" t="s">
        <v>71</v>
      </c>
      <c r="I135" s="31" t="s">
        <v>72</v>
      </c>
      <c r="J135" s="34" t="s">
        <v>73</v>
      </c>
      <c r="K135" s="35">
        <v>1</v>
      </c>
      <c r="L135" s="36">
        <v>28389.01</v>
      </c>
      <c r="M135" s="36">
        <v>7906.4</v>
      </c>
      <c r="P135" s="23" t="s">
        <v>297</v>
      </c>
      <c r="Q135" s="23" t="s">
        <v>298</v>
      </c>
      <c r="R135" s="23" t="s">
        <v>76</v>
      </c>
      <c r="S135" s="23" t="s">
        <v>77</v>
      </c>
      <c r="T135" s="23" t="s">
        <v>299</v>
      </c>
      <c r="U135" s="23" t="s">
        <v>79</v>
      </c>
      <c r="V135" s="23" t="s">
        <v>305</v>
      </c>
      <c r="W135" s="78">
        <v>14.973099999999999</v>
      </c>
      <c r="Z135" s="23">
        <v>1</v>
      </c>
      <c r="AA135" s="99">
        <v>1</v>
      </c>
      <c r="AB135" s="78">
        <v>752</v>
      </c>
      <c r="AC135" s="78">
        <v>0</v>
      </c>
      <c r="AD135" s="78">
        <v>0</v>
      </c>
      <c r="AE135" s="78">
        <v>7154.4</v>
      </c>
    </row>
    <row r="136" spans="1:31" ht="12.75">
      <c r="A136" s="23">
        <v>186</v>
      </c>
      <c r="B136" s="23">
        <v>2600</v>
      </c>
      <c r="C136" s="30" t="s">
        <v>295</v>
      </c>
      <c r="D136" s="31" t="s">
        <v>67</v>
      </c>
      <c r="E136" s="32" t="s">
        <v>289</v>
      </c>
      <c r="F136" s="32" t="s">
        <v>172</v>
      </c>
      <c r="G136" s="32" t="s">
        <v>296</v>
      </c>
      <c r="H136" s="33" t="s">
        <v>71</v>
      </c>
      <c r="I136" s="31" t="s">
        <v>72</v>
      </c>
      <c r="J136" s="34" t="s">
        <v>73</v>
      </c>
      <c r="K136" s="35">
        <v>1</v>
      </c>
      <c r="L136" s="36">
        <v>30873.83</v>
      </c>
      <c r="M136" s="36">
        <v>9516.4</v>
      </c>
      <c r="P136" s="23" t="s">
        <v>297</v>
      </c>
      <c r="Q136" s="23" t="s">
        <v>298</v>
      </c>
      <c r="R136" s="23" t="s">
        <v>76</v>
      </c>
      <c r="S136" s="23" t="s">
        <v>77</v>
      </c>
      <c r="T136" s="23" t="s">
        <v>299</v>
      </c>
      <c r="U136" s="23" t="s">
        <v>79</v>
      </c>
      <c r="V136" s="23" t="s">
        <v>306</v>
      </c>
      <c r="W136" s="78">
        <v>16.2837</v>
      </c>
      <c r="Z136" s="23">
        <v>1</v>
      </c>
      <c r="AA136" s="99">
        <v>1</v>
      </c>
      <c r="AB136" s="78">
        <v>2362</v>
      </c>
      <c r="AC136" s="78">
        <v>0</v>
      </c>
      <c r="AD136" s="78">
        <v>0</v>
      </c>
      <c r="AE136" s="78">
        <v>7154.4</v>
      </c>
    </row>
    <row r="137" spans="1:31" ht="12.75">
      <c r="A137" s="23">
        <v>186</v>
      </c>
      <c r="B137" s="23">
        <v>2600</v>
      </c>
      <c r="C137" s="30" t="s">
        <v>307</v>
      </c>
      <c r="D137" s="31" t="s">
        <v>67</v>
      </c>
      <c r="E137" s="32" t="s">
        <v>289</v>
      </c>
      <c r="F137" s="32" t="s">
        <v>172</v>
      </c>
      <c r="G137" s="32" t="s">
        <v>296</v>
      </c>
      <c r="H137" s="33" t="s">
        <v>71</v>
      </c>
      <c r="I137" s="31" t="s">
        <v>72</v>
      </c>
      <c r="J137" s="34" t="s">
        <v>73</v>
      </c>
      <c r="K137" s="35">
        <v>1</v>
      </c>
      <c r="L137" s="36">
        <v>33642.83</v>
      </c>
      <c r="M137" s="36">
        <v>12177.739524</v>
      </c>
      <c r="P137" s="23" t="s">
        <v>308</v>
      </c>
      <c r="Q137" s="23" t="s">
        <v>309</v>
      </c>
      <c r="R137" s="23" t="s">
        <v>76</v>
      </c>
      <c r="S137" s="23" t="s">
        <v>172</v>
      </c>
      <c r="T137" s="23" t="s">
        <v>251</v>
      </c>
      <c r="U137" s="23" t="s">
        <v>79</v>
      </c>
      <c r="V137" s="23" t="s">
        <v>310</v>
      </c>
      <c r="W137" s="78">
        <v>17.7441</v>
      </c>
      <c r="Z137" s="23">
        <v>1</v>
      </c>
      <c r="AA137" s="99">
        <v>1</v>
      </c>
      <c r="AB137" s="78">
        <v>892</v>
      </c>
      <c r="AC137" s="78">
        <v>4131.339524</v>
      </c>
      <c r="AD137" s="78">
        <v>0</v>
      </c>
      <c r="AE137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2013-06-03T15:18:25Z</dcterms:modified>
  <cp:category/>
  <cp:version/>
  <cp:contentType/>
  <cp:contentStatus/>
</cp:coreProperties>
</file>