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<sst xmlns="http://schemas.openxmlformats.org/spreadsheetml/2006/main" count="2186" uniqueCount="340">
  <si>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</si>
  <si>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</si>
  <si>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</si>
  <si>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</si>
  <si>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</si>
  <si>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</si>
  <si>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</si>
  <si>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</si>
  <si>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</si>
  <si>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</si>
  <si>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</si>
  <si>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</si>
  <si>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</si>
  <si>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</si>
  <si>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</si>
  <si>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</si>
  <si>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</si>
  <si>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</si>
  <si>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</si>
  <si>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</si>
  <si>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</si>
  <si>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</si>
  <si>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</si>
  <si>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</si>
  <si>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</si>
  <si>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</si>
  <si>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</si>
  <si>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</si>
  <si>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</si>
  <si>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</si>
  <si>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</si>
  <si>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</si>
  <si>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</si>
  <si>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</si>
  <si>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</si>
  <si>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</si>
  <si>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</si>
  <si>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</si>
  <si>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</si>
  <si>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</si>
  <si>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</si>
  <si>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</si>
  <si>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</si>
  <si>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</si>
  <si>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</si>
  <si>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</si>
  <si>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</si>
  <si>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</si>
  <si>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</si>
  <si>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</si>
  <si>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</si>
  <si>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</si>
  <si>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</si>
  <si>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</si>
  <si>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</si>
  <si>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</si>
  <si>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</si>
  <si>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</si>
  <si>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</si>
  <si>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</si>
  <si>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DRUID HILLS HIGH</t>
  </si>
  <si>
    <t>PROJECT 000101 LOC 533</t>
  </si>
  <si>
    <t>Schools</t>
  </si>
  <si>
    <t>X</t>
  </si>
  <si>
    <t>TEACHERS</t>
  </si>
  <si>
    <t>TEACHERS (110)</t>
  </si>
  <si>
    <t>Teacher, Chemistry</t>
  </si>
  <si>
    <t>101</t>
  </si>
  <si>
    <t>38</t>
  </si>
  <si>
    <t>05</t>
  </si>
  <si>
    <t>00</t>
  </si>
  <si>
    <t>000101</t>
  </si>
  <si>
    <t>533</t>
  </si>
  <si>
    <t>0000</t>
  </si>
  <si>
    <t>530600</t>
  </si>
  <si>
    <t>5333E0200</t>
  </si>
  <si>
    <t>B</t>
  </si>
  <si>
    <t>01</t>
  </si>
  <si>
    <t>M08</t>
  </si>
  <si>
    <t>NORM</t>
  </si>
  <si>
    <t>E0415</t>
  </si>
  <si>
    <t>E0505</t>
  </si>
  <si>
    <t>Teacher, Mathematics - HS</t>
  </si>
  <si>
    <t>1041</t>
  </si>
  <si>
    <t>532900</t>
  </si>
  <si>
    <t>5333E1000</t>
  </si>
  <si>
    <t>E0401</t>
  </si>
  <si>
    <t>Teacher, Art</t>
  </si>
  <si>
    <t>530200</t>
  </si>
  <si>
    <t>5333D0100</t>
  </si>
  <si>
    <t>Teacher, Social Studies - HS</t>
  </si>
  <si>
    <t>536000</t>
  </si>
  <si>
    <t>5333E1400</t>
  </si>
  <si>
    <t>Teacher, Biology</t>
  </si>
  <si>
    <t>530300</t>
  </si>
  <si>
    <t>5333E0100</t>
  </si>
  <si>
    <t>E0403</t>
  </si>
  <si>
    <t>E0404</t>
  </si>
  <si>
    <t>E0409</t>
  </si>
  <si>
    <t>Teacher, French            HS</t>
  </si>
  <si>
    <t>531600</t>
  </si>
  <si>
    <t>5333E0600</t>
  </si>
  <si>
    <t>E0411</t>
  </si>
  <si>
    <t>E0412</t>
  </si>
  <si>
    <t>Teacher, Spanish</t>
  </si>
  <si>
    <t>536100</t>
  </si>
  <si>
    <t>5333E1500</t>
  </si>
  <si>
    <t>E0413</t>
  </si>
  <si>
    <t>02</t>
  </si>
  <si>
    <t>E0414</t>
  </si>
  <si>
    <t>Teacher, English - HS</t>
  </si>
  <si>
    <t>531400</t>
  </si>
  <si>
    <t>5333E0400</t>
  </si>
  <si>
    <t>E0416</t>
  </si>
  <si>
    <t>E0501</t>
  </si>
  <si>
    <t>E0502</t>
  </si>
  <si>
    <t>E0503</t>
  </si>
  <si>
    <t>E0504</t>
  </si>
  <si>
    <t>Teacher, Music-Band</t>
  </si>
  <si>
    <t>533000</t>
  </si>
  <si>
    <t>5333D0300</t>
  </si>
  <si>
    <t>E0507</t>
  </si>
  <si>
    <t>Teacher, Science - HS</t>
  </si>
  <si>
    <t>535900</t>
  </si>
  <si>
    <t>5333E1300</t>
  </si>
  <si>
    <t>E0508</t>
  </si>
  <si>
    <t>E0509</t>
  </si>
  <si>
    <t>E0512</t>
  </si>
  <si>
    <t>E0513</t>
  </si>
  <si>
    <t>E0515</t>
  </si>
  <si>
    <t>Teacher, History</t>
  </si>
  <si>
    <t>532200</t>
  </si>
  <si>
    <t>5333E0800</t>
  </si>
  <si>
    <t>E0520</t>
  </si>
  <si>
    <t>Teacher, Music-Strings</t>
  </si>
  <si>
    <t>533200</t>
  </si>
  <si>
    <t>5333D0500</t>
  </si>
  <si>
    <t>E0523</t>
  </si>
  <si>
    <t>E0611</t>
  </si>
  <si>
    <t>E0617</t>
  </si>
  <si>
    <t>03</t>
  </si>
  <si>
    <t>E0622</t>
  </si>
  <si>
    <t>E0701</t>
  </si>
  <si>
    <t>E0711</t>
  </si>
  <si>
    <t>E0713</t>
  </si>
  <si>
    <t>Extended Day-General Ed</t>
  </si>
  <si>
    <t>53399ZZ07</t>
  </si>
  <si>
    <t>S</t>
  </si>
  <si>
    <t>M14</t>
  </si>
  <si>
    <t>SUPL</t>
  </si>
  <si>
    <t>ZZ07</t>
  </si>
  <si>
    <t>Teacher, Family &amp; Consumer Sci</t>
  </si>
  <si>
    <t>3011</t>
  </si>
  <si>
    <t>532300</t>
  </si>
  <si>
    <t>5333E0500</t>
  </si>
  <si>
    <t>Teacher, Business Ed-Comp.</t>
  </si>
  <si>
    <t>530500</t>
  </si>
  <si>
    <t>5333E2100</t>
  </si>
  <si>
    <t>Teacher, Business Ed-BK</t>
  </si>
  <si>
    <t>530400</t>
  </si>
  <si>
    <t>5333E1600</t>
  </si>
  <si>
    <t>E0602</t>
  </si>
  <si>
    <t>Teacher, Engineering &amp; Tech.</t>
  </si>
  <si>
    <t>532400</t>
  </si>
  <si>
    <t>5333E1701</t>
  </si>
  <si>
    <t>K0403</t>
  </si>
  <si>
    <t>K0409</t>
  </si>
  <si>
    <t>K0611</t>
  </si>
  <si>
    <t>Teacher, ESOL</t>
  </si>
  <si>
    <t>140101</t>
  </si>
  <si>
    <t>1351</t>
  </si>
  <si>
    <t>531500</t>
  </si>
  <si>
    <t>5333G0100</t>
  </si>
  <si>
    <t>E0605</t>
  </si>
  <si>
    <t>Teacher, Interrelated</t>
  </si>
  <si>
    <t>06</t>
  </si>
  <si>
    <t>2021</t>
  </si>
  <si>
    <t>632500</t>
  </si>
  <si>
    <t>5333N0300</t>
  </si>
  <si>
    <t>E0000</t>
  </si>
  <si>
    <t>E0402</t>
  </si>
  <si>
    <t>E0405</t>
  </si>
  <si>
    <t>E0511</t>
  </si>
  <si>
    <t>E0516</t>
  </si>
  <si>
    <t>Teacher, MID/MOID</t>
  </si>
  <si>
    <t>2031</t>
  </si>
  <si>
    <t>633000</t>
  </si>
  <si>
    <t>5333O0600</t>
  </si>
  <si>
    <t>SUBSTITUTES</t>
  </si>
  <si>
    <t>SUBSTITUTES (113)</t>
  </si>
  <si>
    <t>16</t>
  </si>
  <si>
    <t>SALARY-SUBSTITUTE INSTRUCTIONA</t>
  </si>
  <si>
    <t>101.38.89.00.000101.533.0000</t>
  </si>
  <si>
    <t>ART,MUSIC,PE PERSONNEL</t>
  </si>
  <si>
    <t>ART,MUSIC,PE PERSONNEL (118)</t>
  </si>
  <si>
    <t>Teacher, Health and Phys. Ed.</t>
  </si>
  <si>
    <t>88</t>
  </si>
  <si>
    <t>532000</t>
  </si>
  <si>
    <t>5333D0600</t>
  </si>
  <si>
    <t>E0417</t>
  </si>
  <si>
    <t>E0514</t>
  </si>
  <si>
    <t>E0519</t>
  </si>
  <si>
    <t>PRINCIPAL</t>
  </si>
  <si>
    <t>PRINCIPAL (130)</t>
  </si>
  <si>
    <t>Principal, High School</t>
  </si>
  <si>
    <t>52</t>
  </si>
  <si>
    <t>500100</t>
  </si>
  <si>
    <t>5330A0100</t>
  </si>
  <si>
    <t>M21</t>
  </si>
  <si>
    <t>PR306</t>
  </si>
  <si>
    <t>ASSISTANT PRINCIPAL</t>
  </si>
  <si>
    <t>ASSISTANT PRINCIPAL (131)</t>
  </si>
  <si>
    <t>Assistant Principal (HS)</t>
  </si>
  <si>
    <t>81</t>
  </si>
  <si>
    <t>500650</t>
  </si>
  <si>
    <t>5330A0300</t>
  </si>
  <si>
    <t>M15</t>
  </si>
  <si>
    <t>AP205</t>
  </si>
  <si>
    <t>AP208</t>
  </si>
  <si>
    <t>AP215</t>
  </si>
  <si>
    <t>AP217</t>
  </si>
  <si>
    <t>AIDES AND PARAPROFESSIONALS</t>
  </si>
  <si>
    <t>AIDES AND PARAPROFESSIONALS (140)</t>
  </si>
  <si>
    <t>Para, Special Ed</t>
  </si>
  <si>
    <t>09</t>
  </si>
  <si>
    <t>80</t>
  </si>
  <si>
    <t>2041</t>
  </si>
  <si>
    <t>680900</t>
  </si>
  <si>
    <t>5338N0100</t>
  </si>
  <si>
    <t>T05</t>
  </si>
  <si>
    <t>PA204</t>
  </si>
  <si>
    <t>PA208</t>
  </si>
  <si>
    <t>PA211</t>
  </si>
  <si>
    <t>PA218</t>
  </si>
  <si>
    <t>PA220</t>
  </si>
  <si>
    <t>CLERICAL PERSONNEL</t>
  </si>
  <si>
    <t>CLERICAL PERSONNEL (142)</t>
  </si>
  <si>
    <t>Registrar 11 Month</t>
  </si>
  <si>
    <t>42</t>
  </si>
  <si>
    <t>82</t>
  </si>
  <si>
    <t>570700</t>
  </si>
  <si>
    <t>5337T0800</t>
  </si>
  <si>
    <t>T19</t>
  </si>
  <si>
    <t>SEC08</t>
  </si>
  <si>
    <t>Secretary I</t>
  </si>
  <si>
    <t>10</t>
  </si>
  <si>
    <t>570800</t>
  </si>
  <si>
    <t>5337T0300</t>
  </si>
  <si>
    <t>T15</t>
  </si>
  <si>
    <t>CL220</t>
  </si>
  <si>
    <t>570850</t>
  </si>
  <si>
    <t>5337T0650</t>
  </si>
  <si>
    <t>75</t>
  </si>
  <si>
    <t>RR1</t>
  </si>
  <si>
    <t>RETD</t>
  </si>
  <si>
    <t>R9901</t>
  </si>
  <si>
    <t>Secretary 10-Month     HS</t>
  </si>
  <si>
    <t>571300</t>
  </si>
  <si>
    <t>5337T0600</t>
  </si>
  <si>
    <t>SEC01</t>
  </si>
  <si>
    <t>Bookkeeper, 12 Month</t>
  </si>
  <si>
    <t>570200</t>
  </si>
  <si>
    <t>5337T0700</t>
  </si>
  <si>
    <t>T21</t>
  </si>
  <si>
    <t>SEC09</t>
  </si>
  <si>
    <t>SEC20</t>
  </si>
  <si>
    <t>Salary Supplement</t>
  </si>
  <si>
    <t>53399ZZS1</t>
  </si>
  <si>
    <t>ZZ01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</si>
  <si>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</si>
  <si>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</si>
  <si>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</si>
  <si>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</si>
  <si>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</si>
  <si>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</si>
  <si>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5331B0100</t>
  </si>
  <si>
    <t>E0615</t>
  </si>
  <si>
    <t>SECONDARY COUNSELOR</t>
  </si>
  <si>
    <t>SECONDARY COUNSELOR (173)</t>
  </si>
  <si>
    <t>Counselor I</t>
  </si>
  <si>
    <t>83</t>
  </si>
  <si>
    <t>520300</t>
  </si>
  <si>
    <t>5332C0100</t>
  </si>
  <si>
    <t>H1501</t>
  </si>
  <si>
    <t>H1513</t>
  </si>
  <si>
    <t>H1614</t>
  </si>
  <si>
    <t>Counselor II High School</t>
  </si>
  <si>
    <t>520400</t>
  </si>
  <si>
    <t>5332C0200</t>
  </si>
  <si>
    <t>M19</t>
  </si>
  <si>
    <t>M1720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</si>
  <si>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</si>
  <si>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</si>
  <si>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</si>
  <si>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</si>
  <si>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</si>
  <si>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</si>
  <si>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5336S0400</t>
  </si>
  <si>
    <t>MT109</t>
  </si>
  <si>
    <t>CUSTODIAL PERSONNEL</t>
  </si>
  <si>
    <t>CUSTODIAL PERSONNEL (186)</t>
  </si>
  <si>
    <t>Custodian II 12 Month (High)</t>
  </si>
  <si>
    <t>86</t>
  </si>
  <si>
    <t>560400</t>
  </si>
  <si>
    <t>5336S0300</t>
  </si>
  <si>
    <t>S21</t>
  </si>
  <si>
    <t>CL101</t>
  </si>
  <si>
    <t>CL103</t>
  </si>
  <si>
    <t>CL104</t>
  </si>
  <si>
    <t>CL107</t>
  </si>
  <si>
    <t>CL111</t>
  </si>
  <si>
    <t>CL116</t>
  </si>
  <si>
    <t>Custodian, Head</t>
  </si>
  <si>
    <t>560500</t>
  </si>
  <si>
    <t>5336S0100</t>
  </si>
  <si>
    <t>CL212</t>
  </si>
  <si>
    <t>CL217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</si>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</sst>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3913380.16</v>
      </c>
      <c r="E8" s="67">
        <v>5003804.98</v>
      </c>
      <c r="F8" s="67">
        <v>4695208.214939944</v>
      </c>
      <c r="G8" s="67">
        <f>SUMIF(DISCRETIONARY!B11:B65536,"="&amp;SUMMARY!B8,DISCRETIONARY!$P$11:$P$65536)+SUMIF(PERSONNEL!$A$10:$A$65536,"="&amp;SUMMARY!B8,PERSONNEL!$L$10:$L$65536)</f>
        <v>4387816.9700000025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188</v>
      </c>
      <c r="D9" s="67">
        <v>30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6450064.78391701</v>
      </c>
      <c r="L9" s="67">
        <v>6024966.895000001</v>
      </c>
      <c r="M9" s="67">
        <f>L9-K9</f>
        <v>-425097.8889170084</v>
      </c>
      <c r="N9" s="104">
        <f>M9/K9</f>
        <v>-0.06590598748356354</v>
      </c>
    </row>
    <row r="10" spans="1:14" ht="12.75">
      <c r="A10" s="65" t="s">
        <v>63</v>
      </c>
      <c r="B10" s="66">
        <v>118</v>
      </c>
      <c r="C10" s="65" t="s">
        <v>193</v>
      </c>
      <c r="D10" s="67">
        <v>244473.35</v>
      </c>
      <c r="E10" s="67">
        <v>287014.71</v>
      </c>
      <c r="F10" s="67">
        <v>291599</v>
      </c>
      <c r="G10" s="67">
        <f>SUMIF(DISCRETIONARY!B11:B65536,"="&amp;SUMMARY!B10,DISCRETIONARY!$P$11:$P$65536)+SUMIF(PERSONNEL!$A$10:$A$65536,"="&amp;SUMMARY!B10,PERSONNEL!$L$10:$L$65536)</f>
        <v>243183.90000000002</v>
      </c>
      <c r="J10" s="103" t="s">
        <v>25</v>
      </c>
      <c r="K10" s="67">
        <v>1843826.7753209092</v>
      </c>
      <c r="L10" s="67">
        <v>2013058.15997</v>
      </c>
      <c r="M10" s="67">
        <f>L10-K10</f>
        <v>169231.3846490907</v>
      </c>
      <c r="N10" s="104">
        <f>M10/K10</f>
        <v>0.09178269179849435</v>
      </c>
    </row>
    <row r="11" spans="1:14" ht="12.75">
      <c r="A11" s="65" t="s">
        <v>63</v>
      </c>
      <c r="B11" s="66">
        <v>130</v>
      </c>
      <c r="C11" s="65" t="s">
        <v>202</v>
      </c>
      <c r="D11" s="67">
        <v>93071.3</v>
      </c>
      <c r="E11" s="67">
        <v>92312.4</v>
      </c>
      <c r="F11" s="67">
        <v>85927.49371982836</v>
      </c>
      <c r="G11" s="67">
        <f>SUMIF(DISCRETIONARY!B11:B65536,"="&amp;SUMMARY!B11,DISCRETIONARY!$P$11:$P$65536)+SUMIF(PERSONNEL!$A$10:$A$65536,"="&amp;SUMMARY!B11,PERSONNEL!$L$10:$L$65536)</f>
        <v>91990.47</v>
      </c>
      <c r="J11" s="103" t="s">
        <v>59</v>
      </c>
      <c r="K11" s="67">
        <v>183194</v>
      </c>
      <c r="L11" s="67">
        <v>160033</v>
      </c>
      <c r="M11" s="67">
        <f>L11-K11</f>
        <v>-23161</v>
      </c>
      <c r="N11" s="104">
        <f>M11/K11</f>
        <v>-0.12642881317073704</v>
      </c>
    </row>
    <row r="12" spans="1:7" ht="12.75">
      <c r="A12" s="65" t="s">
        <v>63</v>
      </c>
      <c r="B12" s="66">
        <v>131</v>
      </c>
      <c r="C12" s="65" t="s">
        <v>210</v>
      </c>
      <c r="D12" s="67">
        <v>330521.17</v>
      </c>
      <c r="E12" s="67">
        <v>403977.47</v>
      </c>
      <c r="F12" s="67">
        <v>341572.52816327714</v>
      </c>
      <c r="G12" s="67">
        <f>SUMIF(DISCRETIONARY!B11:B65536,"="&amp;SUMMARY!B12,DISCRETIONARY!$P$11:$P$65536)+SUMIF(PERSONNEL!$A$10:$A$65536,"="&amp;SUMMARY!B12,PERSONNEL!$L$10:$L$65536)</f>
        <v>306005.61</v>
      </c>
    </row>
    <row r="13" spans="1:7" ht="12.75">
      <c r="A13" s="65" t="s">
        <v>63</v>
      </c>
      <c r="B13" s="66">
        <v>140</v>
      </c>
      <c r="C13" s="65" t="s">
        <v>221</v>
      </c>
      <c r="D13" s="67">
        <v>95365.03</v>
      </c>
      <c r="E13" s="67">
        <v>219498.4</v>
      </c>
      <c r="F13" s="67">
        <v>-14246.425206625601</v>
      </c>
      <c r="G13" s="67">
        <f>SUMIF(DISCRETIONARY!B11:B65536,"="&amp;SUMMARY!B13,DISCRETIONARY!$P$11:$P$65536)+SUMIF(PERSONNEL!$A$10:$A$65536,"="&amp;SUMMARY!B13,PERSONNEL!$L$10:$L$65536)</f>
        <v>152992.83</v>
      </c>
    </row>
    <row r="14" spans="1:7" ht="12.75">
      <c r="A14" s="65" t="s">
        <v>63</v>
      </c>
      <c r="B14" s="66">
        <v>142</v>
      </c>
      <c r="C14" s="65" t="s">
        <v>235</v>
      </c>
      <c r="D14" s="67">
        <v>216334.25</v>
      </c>
      <c r="E14" s="67">
        <v>279745.64</v>
      </c>
      <c r="F14" s="67">
        <v>265896</v>
      </c>
      <c r="G14" s="67">
        <f>SUMIF(DISCRETIONARY!B11:B65536,"="&amp;SUMMARY!B14,DISCRETIONARY!$P$11:$P$65536)+SUMIF(PERSONNEL!$A$10:$A$65536,"="&amp;SUMMARY!B14,PERSONNEL!$L$10:$L$65536)</f>
        <v>186194.23500000002</v>
      </c>
    </row>
    <row r="15" spans="1:7" ht="12.75">
      <c r="A15" s="65" t="s">
        <v>63</v>
      </c>
      <c r="B15" s="66">
        <v>165</v>
      </c>
      <c r="C15" s="65" t="s">
        <v>269</v>
      </c>
      <c r="D15" s="67">
        <v>80122.08</v>
      </c>
      <c r="E15" s="67">
        <v>67923.42</v>
      </c>
      <c r="F15" s="67">
        <v>56284.97230059114</v>
      </c>
      <c r="G15" s="67">
        <f>SUMIF(DISCRETIONARY!B11:B65536,"="&amp;SUMMARY!B15,DISCRETIONARY!$P$11:$P$65536)+SUMIF(PERSONNEL!$A$10:$A$65536,"="&amp;SUMMARY!B15,PERSONNEL!$L$10:$L$65536)</f>
        <v>67216.98</v>
      </c>
    </row>
    <row r="16" spans="1:7" ht="12.75">
      <c r="A16" s="65" t="s">
        <v>63</v>
      </c>
      <c r="B16" s="66">
        <v>173</v>
      </c>
      <c r="C16" s="65" t="s">
        <v>277</v>
      </c>
      <c r="D16" s="67">
        <v>285094.35</v>
      </c>
      <c r="E16" s="67">
        <v>352589.56</v>
      </c>
      <c r="F16" s="67">
        <v>345414</v>
      </c>
      <c r="G16" s="67">
        <f>SUMIF(DISCRETIONARY!B11:B65536,"="&amp;SUMMARY!B16,DISCRETIONARY!$P$11:$P$65536)+SUMIF(PERSONNEL!$A$10:$A$65536,"="&amp;SUMMARY!B16,PERSONNEL!$L$10:$L$65536)</f>
        <v>268416.69</v>
      </c>
    </row>
    <row r="17" spans="1:7" ht="12.75">
      <c r="A17" s="65" t="s">
        <v>63</v>
      </c>
      <c r="B17" s="66">
        <v>178</v>
      </c>
      <c r="C17" s="65" t="s">
        <v>291</v>
      </c>
      <c r="D17" s="67">
        <v>43808.49</v>
      </c>
      <c r="E17" s="67">
        <v>32963.31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292</v>
      </c>
      <c r="D18" s="67">
        <v>36035.13</v>
      </c>
      <c r="E18" s="67">
        <v>43077.65</v>
      </c>
      <c r="F18" s="67">
        <v>42793</v>
      </c>
      <c r="G18" s="67">
        <f>SUMIF(DISCRETIONARY!B11:B65536,"="&amp;SUMMARY!B18,DISCRETIONARY!$P$11:$P$65536)+SUMIF(PERSONNEL!$A$10:$A$65536,"="&amp;SUMMARY!B18,PERSONNEL!$L$10:$L$65536)</f>
        <v>42738.08</v>
      </c>
    </row>
    <row r="19" spans="1:7" ht="12.75">
      <c r="A19" s="65" t="s">
        <v>63</v>
      </c>
      <c r="B19" s="66">
        <v>186</v>
      </c>
      <c r="C19" s="65" t="s">
        <v>299</v>
      </c>
      <c r="D19" s="67">
        <v>183901.81</v>
      </c>
      <c r="E19" s="67">
        <v>332287.55</v>
      </c>
      <c r="F19" s="67">
        <v>339616</v>
      </c>
      <c r="G19" s="67">
        <f>SUMIF(DISCRETIONARY!B11:B65536,"="&amp;SUMMARY!B19,DISCRETIONARY!$P$11:$P$65536)+SUMIF(PERSONNEL!$A$10:$A$65536,"="&amp;SUMMARY!B19,PERSONNEL!$L$10:$L$65536)</f>
        <v>278411.13</v>
      </c>
    </row>
    <row r="20" spans="1:7" ht="12.75">
      <c r="A20" s="65" t="s">
        <v>63</v>
      </c>
      <c r="B20" s="66">
        <v>210</v>
      </c>
      <c r="C20" s="65" t="s">
        <v>317</v>
      </c>
      <c r="D20" s="67">
        <v>901001.8</v>
      </c>
      <c r="E20" s="67">
        <v>1186172.47</v>
      </c>
      <c r="F20" s="67">
        <v>931888.34631466</v>
      </c>
      <c r="G20" s="67">
        <f>SUMIF(DISCRETIONARY!B11:B65536,"="&amp;SUMMARY!B20,DISCRETIONARY!$P$11:$P$65536)+SUMIF(PERSONNEL!$A$10:$A$65536,"="&amp;SUMMARY!B20,PERSONNEL!$L$10:$L$65536)+SUM(PERSONNEL!$AD$10:$AE$65536)</f>
        <v>1130884.7999999993</v>
      </c>
    </row>
    <row r="21" spans="1:7" ht="12.75">
      <c r="A21" s="65" t="s">
        <v>63</v>
      </c>
      <c r="B21" s="66">
        <v>230</v>
      </c>
      <c r="C21" s="65" t="s">
        <v>318</v>
      </c>
      <c r="D21" s="67">
        <v>551025.61</v>
      </c>
      <c r="E21" s="67">
        <v>701843.22</v>
      </c>
      <c r="F21" s="67">
        <v>740901.2996461092</v>
      </c>
      <c r="G21" s="67">
        <f>SUMIF(DISCRETIONARY!B11:B65536,"="&amp;SUMMARY!B21,DISCRETIONARY!$P$11:$P$65536)+SUMIF(PERSONNEL!$A$10:$A$65536,"="&amp;SUMMARY!B21,PERSONNEL!$L$10:$L$65536)+SUM(PERSONNEL!$AC$10:$AC$65536)</f>
        <v>713746.3599700002</v>
      </c>
    </row>
    <row r="22" spans="1:7" ht="12.75">
      <c r="A22" s="65" t="s">
        <v>63</v>
      </c>
      <c r="B22" s="66">
        <v>290</v>
      </c>
      <c r="C22" s="65" t="s">
        <v>319</v>
      </c>
      <c r="D22" s="67">
        <v>145121.54</v>
      </c>
      <c r="E22" s="67">
        <v>189384.71</v>
      </c>
      <c r="F22" s="67">
        <v>171037.12936013984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168427</v>
      </c>
    </row>
    <row r="23" spans="1:7" ht="12.75">
      <c r="A23" s="65" t="s">
        <v>63</v>
      </c>
      <c r="B23" s="66">
        <v>580</v>
      </c>
      <c r="C23" s="65" t="s">
        <v>320</v>
      </c>
      <c r="D23" s="67">
        <v>0</v>
      </c>
      <c r="E23" s="67">
        <v>0</v>
      </c>
      <c r="F23" s="67">
        <v>0</v>
      </c>
      <c r="G23" s="67">
        <f>SUMIF(DISCRETIONARY!B11:B65536,"="&amp;SUMMARY!B23,DISCRETIONARY!$P$11:$P$65536)+SUMIF(PERSONNEL!$A$10:$A$65536,"="&amp;SUMMARY!B23,PERSONNEL!$L$10:$L$65536)</f>
        <v>5113</v>
      </c>
    </row>
    <row r="24" spans="1:7" ht="12.75">
      <c r="A24" s="65" t="s">
        <v>63</v>
      </c>
      <c r="B24" s="66">
        <v>610</v>
      </c>
      <c r="C24" s="65" t="s">
        <v>325</v>
      </c>
      <c r="D24" s="67">
        <v>95732.27</v>
      </c>
      <c r="E24" s="67">
        <v>89374.67</v>
      </c>
      <c r="F24" s="67">
        <v>133905</v>
      </c>
      <c r="G24" s="67">
        <f>SUMIF(DISCRETIONARY!B11:B65536,"="&amp;SUMMARY!B24,DISCRETIONARY!$P$11:$P$65536)+SUMIF(PERSONNEL!$A$10:$A$65536,"="&amp;SUMMARY!B24,PERSONNEL!$L$10:$L$65536)</f>
        <v>97887</v>
      </c>
    </row>
    <row r="25" spans="1:7" ht="12.75">
      <c r="A25" s="65" t="s">
        <v>63</v>
      </c>
      <c r="B25" s="66">
        <v>730</v>
      </c>
      <c r="C25" s="65" t="s">
        <v>333</v>
      </c>
      <c r="D25" s="67">
        <v>40223.39</v>
      </c>
      <c r="E25" s="67">
        <v>18971.57</v>
      </c>
      <c r="F25" s="67">
        <v>49289</v>
      </c>
      <c r="G25" s="67">
        <f>SUMIF(DISCRETIONARY!B11:B65536,"="&amp;SUMMARY!B25,DISCRETIONARY!$P$11:$P$65536)+SUMIF(PERSONNEL!$A$10:$A$65536,"="&amp;SUMMARY!B25,PERSONNEL!$L$10:$L$65536)</f>
        <v>57033</v>
      </c>
    </row>
    <row r="26" ht="13.5" thickBot="1"/>
    <row r="27" spans="3:8" ht="13.5" thickBot="1">
      <c r="C27" s="108" t="s">
        <v>8</v>
      </c>
      <c r="D27" s="109">
        <f>SUM(D8:D25)</f>
        <v>7255241.7299999995</v>
      </c>
      <c r="E27" s="110">
        <f>SUM(E8:E25)</f>
        <v>9300941.73</v>
      </c>
      <c r="F27" s="110">
        <f>SUM(F8:F25)</f>
        <v>8477085.559237925</v>
      </c>
      <c r="G27" s="111">
        <f>SUM(G8:G25)</f>
        <v>8198058.054970005</v>
      </c>
      <c r="H27" s="107">
        <f>(G27-F27)/F27</f>
        <v>-0.03291549935624394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DRUID HILLS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533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135985.65999999997</v>
      </c>
      <c r="M9" s="55">
        <f>SUMIF($C10:$C65536,"=X",M10:M65536)</f>
        <v>108346.23999999999</v>
      </c>
      <c r="N9" s="55">
        <f>SUMIF($C10:$C65536,"=X",N10:N65536)</f>
        <v>183194</v>
      </c>
      <c r="O9" s="92">
        <f>SUMIF($C10:$C65536,"=X",O10:O65536)</f>
        <v>99106.51</v>
      </c>
      <c r="P9" s="89">
        <f>SUMIF(C10:C65536,"=X",P10:P65536)+SUMIF(C10:C65536,"=X",Q10:Q65536)</f>
        <v>160033</v>
      </c>
      <c r="T9" s="93">
        <f>IF(N9=0,0,(P9-N9)/N9)</f>
        <v>-0.12642881317073704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189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190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191</v>
      </c>
      <c r="L12" s="61">
        <v>30</v>
      </c>
      <c r="M12" s="61">
        <v>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192</v>
      </c>
    </row>
    <row r="13" spans="1:16" ht="12.75" customHeight="1">
      <c r="A13" s="106" t="s">
        <v>321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322</v>
      </c>
      <c r="G14" s="58" t="s">
        <v>70</v>
      </c>
      <c r="H14" s="59" t="s">
        <v>71</v>
      </c>
      <c r="I14" s="57" t="s">
        <v>72</v>
      </c>
      <c r="J14" s="60" t="s">
        <v>83</v>
      </c>
      <c r="K14" s="52" t="s">
        <v>323</v>
      </c>
      <c r="L14" s="61">
        <v>0</v>
      </c>
      <c r="M14" s="61">
        <v>0</v>
      </c>
      <c r="N14" s="61">
        <v>0</v>
      </c>
      <c r="O14" s="61">
        <v>0</v>
      </c>
      <c r="P14" s="18">
        <v>1198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322</v>
      </c>
      <c r="G15" s="58" t="s">
        <v>70</v>
      </c>
      <c r="H15" s="59" t="s">
        <v>71</v>
      </c>
      <c r="I15" s="57" t="s">
        <v>72</v>
      </c>
      <c r="J15" s="60" t="s">
        <v>176</v>
      </c>
      <c r="K15" s="52" t="s">
        <v>324</v>
      </c>
      <c r="L15" s="61">
        <v>0</v>
      </c>
      <c r="M15" s="61">
        <v>0</v>
      </c>
      <c r="N15" s="61">
        <v>0</v>
      </c>
      <c r="O15" s="61">
        <v>0</v>
      </c>
      <c r="P15" s="18">
        <v>99</v>
      </c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322</v>
      </c>
      <c r="G16" s="58" t="s">
        <v>70</v>
      </c>
      <c r="H16" s="59" t="s">
        <v>71</v>
      </c>
      <c r="I16" s="57" t="s">
        <v>72</v>
      </c>
      <c r="J16" s="60" t="s">
        <v>152</v>
      </c>
      <c r="K16" s="52" t="s">
        <v>324</v>
      </c>
      <c r="L16" s="61">
        <v>0</v>
      </c>
      <c r="M16" s="61">
        <v>0</v>
      </c>
      <c r="N16" s="61">
        <v>0</v>
      </c>
      <c r="O16" s="61">
        <v>0</v>
      </c>
      <c r="P16" s="18">
        <v>3816</v>
      </c>
    </row>
    <row r="17" spans="1:16" ht="12.75" customHeight="1">
      <c r="A17" s="106" t="s">
        <v>326</v>
      </c>
      <c r="P17" s="61"/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327</v>
      </c>
      <c r="G18" s="58" t="s">
        <v>70</v>
      </c>
      <c r="H18" s="59" t="s">
        <v>71</v>
      </c>
      <c r="I18" s="57" t="s">
        <v>72</v>
      </c>
      <c r="J18" s="60" t="s">
        <v>83</v>
      </c>
      <c r="K18" s="52" t="s">
        <v>325</v>
      </c>
      <c r="L18" s="61">
        <v>27561.12</v>
      </c>
      <c r="M18" s="61">
        <v>26669.92</v>
      </c>
      <c r="N18" s="61">
        <v>56083</v>
      </c>
      <c r="O18" s="61">
        <v>33448.66</v>
      </c>
      <c r="P18" s="18">
        <v>18653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327</v>
      </c>
      <c r="G19" s="58" t="s">
        <v>70</v>
      </c>
      <c r="H19" s="59" t="s">
        <v>71</v>
      </c>
      <c r="I19" s="57" t="s">
        <v>72</v>
      </c>
      <c r="J19" s="60" t="s">
        <v>176</v>
      </c>
      <c r="K19" s="52" t="s">
        <v>325</v>
      </c>
      <c r="L19" s="61">
        <v>5255.84</v>
      </c>
      <c r="M19" s="61">
        <v>7684.21</v>
      </c>
      <c r="N19" s="61">
        <v>8717</v>
      </c>
      <c r="O19" s="61">
        <v>581.14</v>
      </c>
      <c r="P19" s="18">
        <v>8126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327</v>
      </c>
      <c r="G20" s="58" t="s">
        <v>70</v>
      </c>
      <c r="H20" s="59" t="s">
        <v>71</v>
      </c>
      <c r="I20" s="57" t="s">
        <v>72</v>
      </c>
      <c r="J20" s="60" t="s">
        <v>152</v>
      </c>
      <c r="K20" s="52" t="s">
        <v>328</v>
      </c>
      <c r="L20" s="61">
        <v>0</v>
      </c>
      <c r="M20" s="61">
        <v>0</v>
      </c>
      <c r="N20" s="61">
        <v>0</v>
      </c>
      <c r="O20" s="61">
        <v>0</v>
      </c>
      <c r="P20" s="18">
        <v>20387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327</v>
      </c>
      <c r="G21" s="58" t="s">
        <v>77</v>
      </c>
      <c r="H21" s="59" t="s">
        <v>71</v>
      </c>
      <c r="I21" s="57" t="s">
        <v>72</v>
      </c>
      <c r="J21" s="60" t="s">
        <v>83</v>
      </c>
      <c r="K21" s="52" t="s">
        <v>329</v>
      </c>
      <c r="L21" s="61">
        <v>42735.16</v>
      </c>
      <c r="M21" s="61">
        <v>34390.78</v>
      </c>
      <c r="N21" s="61">
        <v>42774</v>
      </c>
      <c r="O21" s="61">
        <v>26161.57</v>
      </c>
      <c r="P21" s="18">
        <v>28336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327</v>
      </c>
      <c r="G22" s="58" t="s">
        <v>77</v>
      </c>
      <c r="H22" s="59" t="s">
        <v>71</v>
      </c>
      <c r="I22" s="57" t="s">
        <v>72</v>
      </c>
      <c r="J22" s="60" t="s">
        <v>176</v>
      </c>
      <c r="K22" s="52" t="s">
        <v>329</v>
      </c>
      <c r="L22" s="61">
        <v>1392.56</v>
      </c>
      <c r="M22" s="61">
        <v>1369.39</v>
      </c>
      <c r="N22" s="61">
        <v>2486</v>
      </c>
      <c r="O22" s="61">
        <v>1267.21</v>
      </c>
      <c r="P22" s="18">
        <v>2332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327</v>
      </c>
      <c r="G23" s="58" t="s">
        <v>70</v>
      </c>
      <c r="H23" s="59" t="s">
        <v>330</v>
      </c>
      <c r="I23" s="57" t="s">
        <v>72</v>
      </c>
      <c r="J23" s="60" t="s">
        <v>273</v>
      </c>
      <c r="K23" s="52" t="s">
        <v>331</v>
      </c>
      <c r="L23" s="61">
        <v>18787.59</v>
      </c>
      <c r="M23" s="61">
        <v>19260.37</v>
      </c>
      <c r="N23" s="61">
        <v>23845</v>
      </c>
      <c r="O23" s="61">
        <v>23688.57</v>
      </c>
      <c r="P23" s="18">
        <v>18164</v>
      </c>
    </row>
    <row r="24" spans="1:16" ht="12.75" customHeight="1">
      <c r="A24" s="57">
        <v>2220</v>
      </c>
      <c r="B24" s="57">
        <v>610</v>
      </c>
      <c r="C24" s="57" t="s">
        <v>63</v>
      </c>
      <c r="D24" s="57" t="s">
        <v>67</v>
      </c>
      <c r="E24" s="58" t="s">
        <v>68</v>
      </c>
      <c r="F24" s="58" t="s">
        <v>327</v>
      </c>
      <c r="G24" s="58" t="s">
        <v>70</v>
      </c>
      <c r="H24" s="59" t="s">
        <v>330</v>
      </c>
      <c r="I24" s="57" t="s">
        <v>72</v>
      </c>
      <c r="J24" s="60" t="s">
        <v>152</v>
      </c>
      <c r="K24" s="52" t="s">
        <v>332</v>
      </c>
      <c r="L24" s="61">
        <v>0</v>
      </c>
      <c r="M24" s="61">
        <v>0</v>
      </c>
      <c r="N24" s="61">
        <v>0</v>
      </c>
      <c r="O24" s="61">
        <v>0</v>
      </c>
      <c r="P24" s="18">
        <v>1889</v>
      </c>
    </row>
    <row r="25" spans="1:16" ht="12.75" customHeight="1">
      <c r="A25" s="106" t="s">
        <v>334</v>
      </c>
      <c r="P25" s="61"/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335</v>
      </c>
      <c r="F26" s="58" t="s">
        <v>336</v>
      </c>
      <c r="G26" s="58" t="s">
        <v>70</v>
      </c>
      <c r="H26" s="59" t="s">
        <v>71</v>
      </c>
      <c r="I26" s="57" t="s">
        <v>72</v>
      </c>
      <c r="J26" s="60" t="s">
        <v>83</v>
      </c>
      <c r="K26" s="52" t="s">
        <v>337</v>
      </c>
      <c r="L26" s="61">
        <v>27036.93</v>
      </c>
      <c r="M26" s="61">
        <v>12160.82</v>
      </c>
      <c r="N26" s="61">
        <v>33245</v>
      </c>
      <c r="O26" s="61">
        <v>12355.64</v>
      </c>
      <c r="P26" s="18">
        <v>22332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335</v>
      </c>
      <c r="F27" s="58" t="s">
        <v>336</v>
      </c>
      <c r="G27" s="58" t="s">
        <v>70</v>
      </c>
      <c r="H27" s="59" t="s">
        <v>71</v>
      </c>
      <c r="I27" s="57" t="s">
        <v>72</v>
      </c>
      <c r="J27" s="60" t="s">
        <v>176</v>
      </c>
      <c r="K27" s="52" t="s">
        <v>337</v>
      </c>
      <c r="L27" s="61">
        <v>7732.08</v>
      </c>
      <c r="M27" s="61">
        <v>5801.45</v>
      </c>
      <c r="N27" s="61">
        <v>9400</v>
      </c>
      <c r="O27" s="61">
        <v>592.78</v>
      </c>
      <c r="P27" s="18">
        <v>10751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335</v>
      </c>
      <c r="F28" s="58" t="s">
        <v>336</v>
      </c>
      <c r="G28" s="58" t="s">
        <v>70</v>
      </c>
      <c r="H28" s="59" t="s">
        <v>71</v>
      </c>
      <c r="I28" s="57" t="s">
        <v>72</v>
      </c>
      <c r="J28" s="60" t="s">
        <v>152</v>
      </c>
      <c r="K28" s="52" t="s">
        <v>338</v>
      </c>
      <c r="L28" s="61">
        <v>0</v>
      </c>
      <c r="M28" s="61">
        <v>0</v>
      </c>
      <c r="N28" s="61">
        <v>0</v>
      </c>
      <c r="O28" s="61">
        <v>0</v>
      </c>
      <c r="P28" s="18">
        <v>19768</v>
      </c>
    </row>
    <row r="29" spans="1:16" ht="12.75" customHeight="1">
      <c r="A29" s="57">
        <v>1000</v>
      </c>
      <c r="B29" s="57">
        <v>730</v>
      </c>
      <c r="C29" s="57" t="s">
        <v>63</v>
      </c>
      <c r="D29" s="57" t="s">
        <v>67</v>
      </c>
      <c r="E29" s="58" t="s">
        <v>335</v>
      </c>
      <c r="F29" s="58" t="s">
        <v>336</v>
      </c>
      <c r="G29" s="58" t="s">
        <v>77</v>
      </c>
      <c r="H29" s="59" t="s">
        <v>71</v>
      </c>
      <c r="I29" s="57" t="s">
        <v>72</v>
      </c>
      <c r="J29" s="60" t="s">
        <v>83</v>
      </c>
      <c r="K29" s="52" t="s">
        <v>339</v>
      </c>
      <c r="L29" s="61">
        <v>5229.38</v>
      </c>
      <c r="M29" s="61">
        <v>1009.3</v>
      </c>
      <c r="N29" s="61">
        <v>5151</v>
      </c>
      <c r="O29" s="61">
        <v>281</v>
      </c>
      <c r="P29" s="18">
        <v>3864</v>
      </c>
    </row>
    <row r="30" spans="1:16" ht="12.75" customHeight="1">
      <c r="A30" s="57">
        <v>1000</v>
      </c>
      <c r="B30" s="57">
        <v>730</v>
      </c>
      <c r="C30" s="57" t="s">
        <v>63</v>
      </c>
      <c r="D30" s="57" t="s">
        <v>67</v>
      </c>
      <c r="E30" s="58" t="s">
        <v>335</v>
      </c>
      <c r="F30" s="58" t="s">
        <v>336</v>
      </c>
      <c r="G30" s="58" t="s">
        <v>77</v>
      </c>
      <c r="H30" s="59" t="s">
        <v>71</v>
      </c>
      <c r="I30" s="57" t="s">
        <v>72</v>
      </c>
      <c r="J30" s="60" t="s">
        <v>176</v>
      </c>
      <c r="K30" s="52" t="s">
        <v>339</v>
      </c>
      <c r="L30" s="61">
        <v>225</v>
      </c>
      <c r="M30" s="61">
        <v>0</v>
      </c>
      <c r="N30" s="61">
        <v>1493</v>
      </c>
      <c r="O30" s="61">
        <v>729.94</v>
      </c>
      <c r="P30" s="18">
        <v>318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4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DRUID HILLS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125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533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6024966.895000004</v>
      </c>
      <c r="M8" s="72">
        <f>SUM(M11:M65536)</f>
        <v>2013058.159969999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55619.05</v>
      </c>
      <c r="M11" s="36">
        <v>19644.01934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37.7847</v>
      </c>
      <c r="Z11" s="23">
        <v>1</v>
      </c>
      <c r="AA11" s="99">
        <v>1</v>
      </c>
      <c r="AB11" s="78">
        <v>1474</v>
      </c>
      <c r="AC11" s="78">
        <v>6830.019340000001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45590.45</v>
      </c>
      <c r="M12" s="36">
        <v>18146.50726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30.9718</v>
      </c>
      <c r="Z12" s="23">
        <v>1</v>
      </c>
      <c r="AA12" s="99">
        <v>1</v>
      </c>
      <c r="AB12" s="78">
        <v>1208</v>
      </c>
      <c r="AC12" s="78">
        <v>5598.50726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82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83</v>
      </c>
      <c r="K13" s="35">
        <v>1</v>
      </c>
      <c r="L13" s="36">
        <v>40522.74</v>
      </c>
      <c r="M13" s="36">
        <v>17390.192472</v>
      </c>
      <c r="P13" s="23" t="s">
        <v>84</v>
      </c>
      <c r="Q13" s="23" t="s">
        <v>85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87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83</v>
      </c>
      <c r="K14" s="35">
        <v>1</v>
      </c>
      <c r="L14" s="36">
        <v>40522.74</v>
      </c>
      <c r="M14" s="36">
        <v>17390.192472</v>
      </c>
      <c r="P14" s="23" t="s">
        <v>88</v>
      </c>
      <c r="Q14" s="23" t="s">
        <v>89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86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82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83</v>
      </c>
      <c r="K15" s="35">
        <v>1</v>
      </c>
      <c r="L15" s="36">
        <v>40522.74</v>
      </c>
      <c r="M15" s="36">
        <v>17390.192472</v>
      </c>
      <c r="P15" s="23" t="s">
        <v>84</v>
      </c>
      <c r="Q15" s="23" t="s">
        <v>85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86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90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83</v>
      </c>
      <c r="K16" s="35">
        <v>1</v>
      </c>
      <c r="L16" s="36">
        <v>40522.74</v>
      </c>
      <c r="M16" s="36">
        <v>17390.192472</v>
      </c>
      <c r="P16" s="23" t="s">
        <v>91</v>
      </c>
      <c r="Q16" s="23" t="s">
        <v>92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86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93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83</v>
      </c>
      <c r="K17" s="35">
        <v>1</v>
      </c>
      <c r="L17" s="36">
        <v>40813.57</v>
      </c>
      <c r="M17" s="36">
        <v>17433.906396</v>
      </c>
      <c r="P17" s="23" t="s">
        <v>94</v>
      </c>
      <c r="Q17" s="23" t="s">
        <v>95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96</v>
      </c>
      <c r="W17" s="78">
        <v>27.726600000000005</v>
      </c>
      <c r="Z17" s="23">
        <v>1</v>
      </c>
      <c r="AA17" s="99">
        <v>1</v>
      </c>
      <c r="AB17" s="78">
        <v>1082</v>
      </c>
      <c r="AC17" s="78">
        <v>5011.906396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82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83</v>
      </c>
      <c r="K18" s="35">
        <v>1</v>
      </c>
      <c r="L18" s="36">
        <v>41162.58</v>
      </c>
      <c r="M18" s="36">
        <v>17485.764824</v>
      </c>
      <c r="P18" s="23" t="s">
        <v>84</v>
      </c>
      <c r="Q18" s="23" t="s">
        <v>85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97</v>
      </c>
      <c r="W18" s="78">
        <v>27.9637</v>
      </c>
      <c r="Z18" s="23">
        <v>1</v>
      </c>
      <c r="AA18" s="99">
        <v>1</v>
      </c>
      <c r="AB18" s="78">
        <v>1091</v>
      </c>
      <c r="AC18" s="78">
        <v>5054.764824000001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82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83</v>
      </c>
      <c r="K19" s="35">
        <v>1</v>
      </c>
      <c r="L19" s="36">
        <v>46984.1</v>
      </c>
      <c r="M19" s="36">
        <v>18354.64748</v>
      </c>
      <c r="P19" s="23" t="s">
        <v>84</v>
      </c>
      <c r="Q19" s="23" t="s">
        <v>85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31.918500000000005</v>
      </c>
      <c r="Z19" s="23">
        <v>1</v>
      </c>
      <c r="AA19" s="99">
        <v>1</v>
      </c>
      <c r="AB19" s="78">
        <v>1245</v>
      </c>
      <c r="AC19" s="78">
        <v>5769.6474800000005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83</v>
      </c>
      <c r="K20" s="35">
        <v>1</v>
      </c>
      <c r="L20" s="36">
        <v>49854.5</v>
      </c>
      <c r="M20" s="36">
        <v>18783.1326</v>
      </c>
      <c r="P20" s="23" t="s">
        <v>100</v>
      </c>
      <c r="Q20" s="23" t="s">
        <v>101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102</v>
      </c>
      <c r="W20" s="78">
        <v>33.8685</v>
      </c>
      <c r="Z20" s="23">
        <v>1</v>
      </c>
      <c r="AA20" s="99">
        <v>1</v>
      </c>
      <c r="AB20" s="78">
        <v>1321</v>
      </c>
      <c r="AC20" s="78">
        <v>6122.1326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82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83</v>
      </c>
      <c r="K21" s="35">
        <v>1</v>
      </c>
      <c r="L21" s="36">
        <v>49854.5</v>
      </c>
      <c r="M21" s="36">
        <v>7443.1326</v>
      </c>
      <c r="P21" s="23" t="s">
        <v>84</v>
      </c>
      <c r="Q21" s="23" t="s">
        <v>85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102</v>
      </c>
      <c r="W21" s="78">
        <v>33.8685</v>
      </c>
      <c r="Z21" s="23">
        <v>1</v>
      </c>
      <c r="AA21" s="99">
        <v>1</v>
      </c>
      <c r="AB21" s="78">
        <v>1321</v>
      </c>
      <c r="AC21" s="78">
        <v>6122.1326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90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83</v>
      </c>
      <c r="K22" s="35">
        <v>1</v>
      </c>
      <c r="L22" s="36">
        <v>51377.55</v>
      </c>
      <c r="M22" s="36">
        <v>19011.16314</v>
      </c>
      <c r="P22" s="23" t="s">
        <v>91</v>
      </c>
      <c r="Q22" s="23" t="s">
        <v>92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103</v>
      </c>
      <c r="W22" s="78">
        <v>34.9032</v>
      </c>
      <c r="Z22" s="23">
        <v>1</v>
      </c>
      <c r="AA22" s="99">
        <v>1</v>
      </c>
      <c r="AB22" s="78">
        <v>1362</v>
      </c>
      <c r="AC22" s="78">
        <v>6309.163140000001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83</v>
      </c>
      <c r="K23" s="35">
        <v>1</v>
      </c>
      <c r="L23" s="36">
        <v>52935.02</v>
      </c>
      <c r="M23" s="36">
        <v>19243.420456</v>
      </c>
      <c r="P23" s="23" t="s">
        <v>105</v>
      </c>
      <c r="Q23" s="23" t="s">
        <v>106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107</v>
      </c>
      <c r="W23" s="78">
        <v>35.9613</v>
      </c>
      <c r="Z23" s="23">
        <v>1</v>
      </c>
      <c r="AA23" s="99">
        <v>1</v>
      </c>
      <c r="AB23" s="78">
        <v>1403</v>
      </c>
      <c r="AC23" s="78">
        <v>6500.420456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90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83</v>
      </c>
      <c r="K24" s="35">
        <v>1</v>
      </c>
      <c r="L24" s="36">
        <v>52935.02</v>
      </c>
      <c r="M24" s="36">
        <v>7903.420456</v>
      </c>
      <c r="P24" s="23" t="s">
        <v>91</v>
      </c>
      <c r="Q24" s="23" t="s">
        <v>92</v>
      </c>
      <c r="R24" s="23" t="s">
        <v>76</v>
      </c>
      <c r="S24" s="23" t="s">
        <v>108</v>
      </c>
      <c r="T24" s="23" t="s">
        <v>78</v>
      </c>
      <c r="U24" s="23" t="s">
        <v>79</v>
      </c>
      <c r="V24" s="23" t="s">
        <v>107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93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83</v>
      </c>
      <c r="K25" s="35">
        <v>1</v>
      </c>
      <c r="L25" s="36">
        <v>54537.6</v>
      </c>
      <c r="M25" s="36">
        <v>19482.21728</v>
      </c>
      <c r="P25" s="23" t="s">
        <v>94</v>
      </c>
      <c r="Q25" s="23" t="s">
        <v>95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109</v>
      </c>
      <c r="W25" s="78">
        <v>37.05</v>
      </c>
      <c r="Z25" s="23">
        <v>1</v>
      </c>
      <c r="AA25" s="99">
        <v>1</v>
      </c>
      <c r="AB25" s="78">
        <v>1445</v>
      </c>
      <c r="AC25" s="78">
        <v>6697.21728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110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83</v>
      </c>
      <c r="K26" s="35">
        <v>1</v>
      </c>
      <c r="L26" s="36">
        <v>55619.05</v>
      </c>
      <c r="M26" s="36">
        <v>19644.01934</v>
      </c>
      <c r="P26" s="23" t="s">
        <v>111</v>
      </c>
      <c r="Q26" s="23" t="s">
        <v>112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113</v>
      </c>
      <c r="W26" s="78">
        <v>37.7847</v>
      </c>
      <c r="Z26" s="23">
        <v>1</v>
      </c>
      <c r="AA26" s="99">
        <v>1</v>
      </c>
      <c r="AB26" s="78">
        <v>1474</v>
      </c>
      <c r="AC26" s="78">
        <v>6830.019340000001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82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83</v>
      </c>
      <c r="K27" s="35">
        <v>1</v>
      </c>
      <c r="L27" s="36">
        <v>42951.54</v>
      </c>
      <c r="M27" s="36">
        <v>17752.449112000002</v>
      </c>
      <c r="P27" s="23" t="s">
        <v>84</v>
      </c>
      <c r="Q27" s="23" t="s">
        <v>85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114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83</v>
      </c>
      <c r="K28" s="35">
        <v>1</v>
      </c>
      <c r="L28" s="36">
        <v>42951.54</v>
      </c>
      <c r="M28" s="36">
        <v>17752.449112000002</v>
      </c>
      <c r="P28" s="23" t="s">
        <v>91</v>
      </c>
      <c r="Q28" s="23" t="s">
        <v>92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114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82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83</v>
      </c>
      <c r="K29" s="35">
        <v>1</v>
      </c>
      <c r="L29" s="36">
        <v>42951.54</v>
      </c>
      <c r="M29" s="36">
        <v>17752.449112000002</v>
      </c>
      <c r="P29" s="23" t="s">
        <v>84</v>
      </c>
      <c r="Q29" s="23" t="s">
        <v>85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114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82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83</v>
      </c>
      <c r="K30" s="35">
        <v>1</v>
      </c>
      <c r="L30" s="36">
        <v>42951.54</v>
      </c>
      <c r="M30" s="36">
        <v>6412.449112</v>
      </c>
      <c r="P30" s="23" t="s">
        <v>84</v>
      </c>
      <c r="Q30" s="23" t="s">
        <v>85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114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0</v>
      </c>
      <c r="AE30" s="78">
        <v>0</v>
      </c>
    </row>
    <row r="31" spans="1:31" ht="12.75">
      <c r="A31" s="23">
        <v>110</v>
      </c>
      <c r="B31" s="23">
        <v>1000</v>
      </c>
      <c r="C31" s="30" t="s">
        <v>110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83</v>
      </c>
      <c r="K31" s="35">
        <v>1</v>
      </c>
      <c r="L31" s="36">
        <v>42951.54</v>
      </c>
      <c r="M31" s="36">
        <v>17752.449112000002</v>
      </c>
      <c r="P31" s="23" t="s">
        <v>111</v>
      </c>
      <c r="Q31" s="23" t="s">
        <v>112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114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82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83</v>
      </c>
      <c r="K32" s="35">
        <v>1</v>
      </c>
      <c r="L32" s="36">
        <v>42951.54</v>
      </c>
      <c r="M32" s="36">
        <v>17752.449112000002</v>
      </c>
      <c r="P32" s="23" t="s">
        <v>84</v>
      </c>
      <c r="Q32" s="23" t="s">
        <v>85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114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90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83</v>
      </c>
      <c r="K33" s="35">
        <v>1</v>
      </c>
      <c r="L33" s="36">
        <v>42951.54</v>
      </c>
      <c r="M33" s="36">
        <v>17752.449112000002</v>
      </c>
      <c r="P33" s="23" t="s">
        <v>91</v>
      </c>
      <c r="Q33" s="23" t="s">
        <v>92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114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104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83</v>
      </c>
      <c r="K34" s="35">
        <v>1</v>
      </c>
      <c r="L34" s="36">
        <v>42951.54</v>
      </c>
      <c r="M34" s="36">
        <v>17752.449112000002</v>
      </c>
      <c r="P34" s="23" t="s">
        <v>105</v>
      </c>
      <c r="Q34" s="23" t="s">
        <v>106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114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104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83</v>
      </c>
      <c r="K35" s="35">
        <v>1</v>
      </c>
      <c r="L35" s="36">
        <v>42951.54</v>
      </c>
      <c r="M35" s="36">
        <v>17752.449112000002</v>
      </c>
      <c r="P35" s="23" t="s">
        <v>105</v>
      </c>
      <c r="Q35" s="23" t="s">
        <v>106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115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90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83</v>
      </c>
      <c r="K36" s="35">
        <v>1</v>
      </c>
      <c r="L36" s="36">
        <v>43242.37</v>
      </c>
      <c r="M36" s="36">
        <v>6456.163036000001</v>
      </c>
      <c r="P36" s="23" t="s">
        <v>91</v>
      </c>
      <c r="Q36" s="23" t="s">
        <v>92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116</v>
      </c>
      <c r="W36" s="78">
        <v>29.3766</v>
      </c>
      <c r="Z36" s="23">
        <v>1</v>
      </c>
      <c r="AA36" s="99">
        <v>1</v>
      </c>
      <c r="AB36" s="78">
        <v>1146</v>
      </c>
      <c r="AC36" s="78">
        <v>5310.163036000001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110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83</v>
      </c>
      <c r="K37" s="35">
        <v>1</v>
      </c>
      <c r="L37" s="36">
        <v>43242.37</v>
      </c>
      <c r="M37" s="36">
        <v>17796.163036</v>
      </c>
      <c r="P37" s="23" t="s">
        <v>111</v>
      </c>
      <c r="Q37" s="23" t="s">
        <v>112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116</v>
      </c>
      <c r="W37" s="78">
        <v>29.3766</v>
      </c>
      <c r="Z37" s="23">
        <v>1</v>
      </c>
      <c r="AA37" s="99">
        <v>1</v>
      </c>
      <c r="AB37" s="78">
        <v>1146</v>
      </c>
      <c r="AC37" s="78">
        <v>5310.163036000001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90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83</v>
      </c>
      <c r="K38" s="35">
        <v>1</v>
      </c>
      <c r="L38" s="36">
        <v>43242.37</v>
      </c>
      <c r="M38" s="36">
        <v>17796.163036</v>
      </c>
      <c r="P38" s="23" t="s">
        <v>91</v>
      </c>
      <c r="Q38" s="23" t="s">
        <v>92</v>
      </c>
      <c r="R38" s="23" t="s">
        <v>76</v>
      </c>
      <c r="S38" s="23" t="s">
        <v>108</v>
      </c>
      <c r="T38" s="23" t="s">
        <v>78</v>
      </c>
      <c r="U38" s="23" t="s">
        <v>79</v>
      </c>
      <c r="V38" s="23" t="s">
        <v>116</v>
      </c>
      <c r="W38" s="78">
        <v>29.3766</v>
      </c>
      <c r="Z38" s="23">
        <v>1</v>
      </c>
      <c r="AA38" s="99">
        <v>1</v>
      </c>
      <c r="AB38" s="78">
        <v>1146</v>
      </c>
      <c r="AC38" s="78">
        <v>5310.163036000001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90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83</v>
      </c>
      <c r="K39" s="35">
        <v>1</v>
      </c>
      <c r="L39" s="36">
        <v>44253.78</v>
      </c>
      <c r="M39" s="36">
        <v>17947.364184</v>
      </c>
      <c r="P39" s="23" t="s">
        <v>91</v>
      </c>
      <c r="Q39" s="23" t="s">
        <v>92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117</v>
      </c>
      <c r="W39" s="78">
        <v>30.063699999999997</v>
      </c>
      <c r="Z39" s="23">
        <v>1</v>
      </c>
      <c r="AA39" s="99">
        <v>1</v>
      </c>
      <c r="AB39" s="78">
        <v>1173</v>
      </c>
      <c r="AC39" s="78">
        <v>5434.364184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82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83</v>
      </c>
      <c r="K40" s="35">
        <v>1</v>
      </c>
      <c r="L40" s="36">
        <v>44253.78</v>
      </c>
      <c r="M40" s="36">
        <v>17947.364184</v>
      </c>
      <c r="P40" s="23" t="s">
        <v>84</v>
      </c>
      <c r="Q40" s="23" t="s">
        <v>85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117</v>
      </c>
      <c r="W40" s="78">
        <v>30.063699999999997</v>
      </c>
      <c r="Z40" s="23">
        <v>1</v>
      </c>
      <c r="AA40" s="99">
        <v>1</v>
      </c>
      <c r="AB40" s="78">
        <v>1173</v>
      </c>
      <c r="AC40" s="78">
        <v>5434.364184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110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83</v>
      </c>
      <c r="K41" s="35">
        <v>1</v>
      </c>
      <c r="L41" s="36">
        <v>44253.78</v>
      </c>
      <c r="M41" s="36">
        <v>17947.364184</v>
      </c>
      <c r="P41" s="23" t="s">
        <v>111</v>
      </c>
      <c r="Q41" s="23" t="s">
        <v>112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117</v>
      </c>
      <c r="W41" s="78">
        <v>30.063699999999997</v>
      </c>
      <c r="Z41" s="23">
        <v>1</v>
      </c>
      <c r="AA41" s="99">
        <v>1</v>
      </c>
      <c r="AB41" s="78">
        <v>1173</v>
      </c>
      <c r="AC41" s="78">
        <v>5434.364184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87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83</v>
      </c>
      <c r="K42" s="35">
        <v>1</v>
      </c>
      <c r="L42" s="36">
        <v>44253.78</v>
      </c>
      <c r="M42" s="36">
        <v>17947.364184</v>
      </c>
      <c r="P42" s="23" t="s">
        <v>88</v>
      </c>
      <c r="Q42" s="23" t="s">
        <v>89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117</v>
      </c>
      <c r="W42" s="78">
        <v>30.063699999999997</v>
      </c>
      <c r="Z42" s="23">
        <v>1</v>
      </c>
      <c r="AA42" s="99">
        <v>1</v>
      </c>
      <c r="AB42" s="78">
        <v>1173</v>
      </c>
      <c r="AC42" s="78">
        <v>5434.364184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82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83</v>
      </c>
      <c r="K43" s="35">
        <v>1</v>
      </c>
      <c r="L43" s="36">
        <v>44253.78</v>
      </c>
      <c r="M43" s="36">
        <v>6607.364184</v>
      </c>
      <c r="P43" s="23" t="s">
        <v>84</v>
      </c>
      <c r="Q43" s="23" t="s">
        <v>85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117</v>
      </c>
      <c r="W43" s="78">
        <v>30.063699999999997</v>
      </c>
      <c r="Z43" s="23">
        <v>1</v>
      </c>
      <c r="AA43" s="99">
        <v>1</v>
      </c>
      <c r="AB43" s="78">
        <v>1173</v>
      </c>
      <c r="AC43" s="78">
        <v>5434.364184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118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83</v>
      </c>
      <c r="K44" s="35">
        <v>1</v>
      </c>
      <c r="L44" s="36">
        <v>45590.45</v>
      </c>
      <c r="M44" s="36">
        <v>18146.50726</v>
      </c>
      <c r="P44" s="23" t="s">
        <v>119</v>
      </c>
      <c r="Q44" s="23" t="s">
        <v>120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81</v>
      </c>
      <c r="W44" s="78">
        <v>30.9718</v>
      </c>
      <c r="Z44" s="23">
        <v>1</v>
      </c>
      <c r="AA44" s="99">
        <v>1</v>
      </c>
      <c r="AB44" s="78">
        <v>1208</v>
      </c>
      <c r="AC44" s="78">
        <v>5598.50726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82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83</v>
      </c>
      <c r="K45" s="35">
        <v>1</v>
      </c>
      <c r="L45" s="36">
        <v>45590.45</v>
      </c>
      <c r="M45" s="36">
        <v>18146.50726</v>
      </c>
      <c r="P45" s="23" t="s">
        <v>84</v>
      </c>
      <c r="Q45" s="23" t="s">
        <v>85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81</v>
      </c>
      <c r="W45" s="78">
        <v>30.9718</v>
      </c>
      <c r="Z45" s="23">
        <v>1</v>
      </c>
      <c r="AA45" s="99">
        <v>1</v>
      </c>
      <c r="AB45" s="78">
        <v>1208</v>
      </c>
      <c r="AC45" s="78">
        <v>5598.50726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90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83</v>
      </c>
      <c r="K46" s="35">
        <v>1</v>
      </c>
      <c r="L46" s="36">
        <v>48413.37</v>
      </c>
      <c r="M46" s="36">
        <v>18568.161836</v>
      </c>
      <c r="P46" s="23" t="s">
        <v>91</v>
      </c>
      <c r="Q46" s="23" t="s">
        <v>92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121</v>
      </c>
      <c r="W46" s="78">
        <v>32.8895</v>
      </c>
      <c r="Z46" s="23">
        <v>1</v>
      </c>
      <c r="AA46" s="99">
        <v>1</v>
      </c>
      <c r="AB46" s="78">
        <v>1283</v>
      </c>
      <c r="AC46" s="78">
        <v>5945.161836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90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83</v>
      </c>
      <c r="K47" s="35">
        <v>1</v>
      </c>
      <c r="L47" s="36">
        <v>48413.37</v>
      </c>
      <c r="M47" s="36">
        <v>18568.161836</v>
      </c>
      <c r="P47" s="23" t="s">
        <v>91</v>
      </c>
      <c r="Q47" s="23" t="s">
        <v>92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121</v>
      </c>
      <c r="W47" s="78">
        <v>32.8895</v>
      </c>
      <c r="Z47" s="23">
        <v>1</v>
      </c>
      <c r="AA47" s="99">
        <v>1</v>
      </c>
      <c r="AB47" s="78">
        <v>1283</v>
      </c>
      <c r="AC47" s="78">
        <v>5945.161836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87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83</v>
      </c>
      <c r="K48" s="35">
        <v>1</v>
      </c>
      <c r="L48" s="36">
        <v>48413.37</v>
      </c>
      <c r="M48" s="36">
        <v>18568.161836</v>
      </c>
      <c r="P48" s="23" t="s">
        <v>88</v>
      </c>
      <c r="Q48" s="23" t="s">
        <v>89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121</v>
      </c>
      <c r="W48" s="78">
        <v>32.8895</v>
      </c>
      <c r="Z48" s="23">
        <v>1</v>
      </c>
      <c r="AA48" s="99">
        <v>1</v>
      </c>
      <c r="AB48" s="78">
        <v>1283</v>
      </c>
      <c r="AC48" s="78">
        <v>5945.161836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122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83</v>
      </c>
      <c r="K49" s="35">
        <v>1</v>
      </c>
      <c r="L49" s="36">
        <v>48413.37</v>
      </c>
      <c r="M49" s="36">
        <v>18568.161836</v>
      </c>
      <c r="P49" s="23" t="s">
        <v>123</v>
      </c>
      <c r="Q49" s="23" t="s">
        <v>124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121</v>
      </c>
      <c r="W49" s="78">
        <v>32.8895</v>
      </c>
      <c r="Z49" s="23">
        <v>1</v>
      </c>
      <c r="AA49" s="99">
        <v>1</v>
      </c>
      <c r="AB49" s="78">
        <v>1283</v>
      </c>
      <c r="AC49" s="78">
        <v>5945.161836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110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83</v>
      </c>
      <c r="K50" s="35">
        <v>1</v>
      </c>
      <c r="L50" s="36">
        <v>49854.5</v>
      </c>
      <c r="M50" s="36">
        <v>18783.1326</v>
      </c>
      <c r="P50" s="23" t="s">
        <v>111</v>
      </c>
      <c r="Q50" s="23" t="s">
        <v>112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125</v>
      </c>
      <c r="W50" s="78">
        <v>33.8685</v>
      </c>
      <c r="Z50" s="23">
        <v>1</v>
      </c>
      <c r="AA50" s="99">
        <v>1</v>
      </c>
      <c r="AB50" s="78">
        <v>1321</v>
      </c>
      <c r="AC50" s="78">
        <v>6122.1326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110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83</v>
      </c>
      <c r="K51" s="35">
        <v>1</v>
      </c>
      <c r="L51" s="36">
        <v>51377.55</v>
      </c>
      <c r="M51" s="36">
        <v>19011.16314</v>
      </c>
      <c r="P51" s="23" t="s">
        <v>111</v>
      </c>
      <c r="Q51" s="23" t="s">
        <v>112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126</v>
      </c>
      <c r="W51" s="78">
        <v>34.9032</v>
      </c>
      <c r="Z51" s="23">
        <v>1</v>
      </c>
      <c r="AA51" s="99">
        <v>1</v>
      </c>
      <c r="AB51" s="78">
        <v>1362</v>
      </c>
      <c r="AC51" s="78">
        <v>6309.163140000001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82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83</v>
      </c>
      <c r="K52" s="35">
        <v>1</v>
      </c>
      <c r="L52" s="36">
        <v>51377.55</v>
      </c>
      <c r="M52" s="36">
        <v>19011.16314</v>
      </c>
      <c r="P52" s="23" t="s">
        <v>84</v>
      </c>
      <c r="Q52" s="23" t="s">
        <v>85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126</v>
      </c>
      <c r="W52" s="78">
        <v>34.9032</v>
      </c>
      <c r="Z52" s="23">
        <v>1</v>
      </c>
      <c r="AA52" s="99">
        <v>1</v>
      </c>
      <c r="AB52" s="78">
        <v>1362</v>
      </c>
      <c r="AC52" s="78">
        <v>6309.163140000001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87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83</v>
      </c>
      <c r="K53" s="35">
        <v>1</v>
      </c>
      <c r="L53" s="36">
        <v>56188.85</v>
      </c>
      <c r="M53" s="36">
        <v>19728.99078</v>
      </c>
      <c r="P53" s="23" t="s">
        <v>88</v>
      </c>
      <c r="Q53" s="23" t="s">
        <v>89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127</v>
      </c>
      <c r="W53" s="78">
        <v>38.1718</v>
      </c>
      <c r="Z53" s="23">
        <v>1</v>
      </c>
      <c r="AA53" s="99">
        <v>1</v>
      </c>
      <c r="AB53" s="78">
        <v>1489</v>
      </c>
      <c r="AC53" s="78">
        <v>6899.99078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110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83</v>
      </c>
      <c r="K54" s="35">
        <v>1</v>
      </c>
      <c r="L54" s="36">
        <v>57885.21</v>
      </c>
      <c r="M54" s="36">
        <v>19982.303788</v>
      </c>
      <c r="P54" s="23" t="s">
        <v>111</v>
      </c>
      <c r="Q54" s="23" t="s">
        <v>112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128</v>
      </c>
      <c r="W54" s="78">
        <v>39.3242</v>
      </c>
      <c r="Z54" s="23">
        <v>1</v>
      </c>
      <c r="AA54" s="99">
        <v>1</v>
      </c>
      <c r="AB54" s="78">
        <v>1534</v>
      </c>
      <c r="AC54" s="78">
        <v>7108.303788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90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83</v>
      </c>
      <c r="K55" s="35">
        <v>1</v>
      </c>
      <c r="L55" s="36">
        <v>61452.44</v>
      </c>
      <c r="M55" s="36">
        <v>20514.359632</v>
      </c>
      <c r="P55" s="23" t="s">
        <v>91</v>
      </c>
      <c r="Q55" s="23" t="s">
        <v>92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129</v>
      </c>
      <c r="W55" s="78">
        <v>41.747600000000006</v>
      </c>
      <c r="Z55" s="23">
        <v>1</v>
      </c>
      <c r="AA55" s="99">
        <v>1</v>
      </c>
      <c r="AB55" s="78">
        <v>1628</v>
      </c>
      <c r="AC55" s="78">
        <v>7546.359632000001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122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83</v>
      </c>
      <c r="K56" s="35">
        <v>1</v>
      </c>
      <c r="L56" s="36">
        <v>61452.44</v>
      </c>
      <c r="M56" s="36">
        <v>20514.359632</v>
      </c>
      <c r="P56" s="23" t="s">
        <v>123</v>
      </c>
      <c r="Q56" s="23" t="s">
        <v>124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129</v>
      </c>
      <c r="W56" s="78">
        <v>41.747600000000006</v>
      </c>
      <c r="Z56" s="23">
        <v>1</v>
      </c>
      <c r="AA56" s="99">
        <v>1</v>
      </c>
      <c r="AB56" s="78">
        <v>1628</v>
      </c>
      <c r="AC56" s="78">
        <v>7546.359632000001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130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83</v>
      </c>
      <c r="K57" s="35">
        <v>1</v>
      </c>
      <c r="L57" s="36">
        <v>65856.57</v>
      </c>
      <c r="M57" s="36">
        <v>21172.186796</v>
      </c>
      <c r="P57" s="23" t="s">
        <v>131</v>
      </c>
      <c r="Q57" s="23" t="s">
        <v>132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133</v>
      </c>
      <c r="W57" s="78">
        <v>44.7395</v>
      </c>
      <c r="Z57" s="23">
        <v>1</v>
      </c>
      <c r="AA57" s="99">
        <v>1</v>
      </c>
      <c r="AB57" s="78">
        <v>1745</v>
      </c>
      <c r="AC57" s="78">
        <v>8087.186796000001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134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83</v>
      </c>
      <c r="K58" s="35">
        <v>1</v>
      </c>
      <c r="L58" s="36">
        <v>67112.52</v>
      </c>
      <c r="M58" s="36">
        <v>20621.417456000003</v>
      </c>
      <c r="P58" s="23" t="s">
        <v>135</v>
      </c>
      <c r="Q58" s="23" t="s">
        <v>136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137</v>
      </c>
      <c r="W58" s="78">
        <v>45.59270000000001</v>
      </c>
      <c r="Z58" s="23">
        <v>1</v>
      </c>
      <c r="AA58" s="99">
        <v>1</v>
      </c>
      <c r="AB58" s="78">
        <v>1040</v>
      </c>
      <c r="AC58" s="78">
        <v>8241.417456000001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122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83</v>
      </c>
      <c r="K59" s="35">
        <v>1</v>
      </c>
      <c r="L59" s="36">
        <v>67112.52</v>
      </c>
      <c r="M59" s="36">
        <v>21359.417456000003</v>
      </c>
      <c r="P59" s="23" t="s">
        <v>123</v>
      </c>
      <c r="Q59" s="23" t="s">
        <v>124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137</v>
      </c>
      <c r="W59" s="78">
        <v>45.59270000000001</v>
      </c>
      <c r="Z59" s="23">
        <v>1</v>
      </c>
      <c r="AA59" s="99">
        <v>1</v>
      </c>
      <c r="AB59" s="78">
        <v>1778</v>
      </c>
      <c r="AC59" s="78">
        <v>8241.417456000001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110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83</v>
      </c>
      <c r="K60" s="35">
        <v>1</v>
      </c>
      <c r="L60" s="36">
        <v>67112.52</v>
      </c>
      <c r="M60" s="36">
        <v>21359.417456000003</v>
      </c>
      <c r="P60" s="23" t="s">
        <v>111</v>
      </c>
      <c r="Q60" s="23" t="s">
        <v>112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137</v>
      </c>
      <c r="W60" s="78">
        <v>45.59270000000001</v>
      </c>
      <c r="Z60" s="23">
        <v>1</v>
      </c>
      <c r="AA60" s="99">
        <v>1</v>
      </c>
      <c r="AB60" s="78">
        <v>1778</v>
      </c>
      <c r="AC60" s="78">
        <v>8241.417456000001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104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83</v>
      </c>
      <c r="K61" s="35">
        <v>1</v>
      </c>
      <c r="L61" s="36">
        <v>67112.52</v>
      </c>
      <c r="M61" s="36">
        <v>20621.417456000003</v>
      </c>
      <c r="P61" s="23" t="s">
        <v>105</v>
      </c>
      <c r="Q61" s="23" t="s">
        <v>106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137</v>
      </c>
      <c r="W61" s="78">
        <v>45.59270000000001</v>
      </c>
      <c r="Z61" s="23">
        <v>1</v>
      </c>
      <c r="AA61" s="99">
        <v>1</v>
      </c>
      <c r="AB61" s="78">
        <v>1040</v>
      </c>
      <c r="AC61" s="78">
        <v>8241.417456000001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110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83</v>
      </c>
      <c r="K62" s="35">
        <v>1</v>
      </c>
      <c r="L62" s="36">
        <v>59651.61</v>
      </c>
      <c r="M62" s="36">
        <v>20246.217708</v>
      </c>
      <c r="P62" s="23" t="s">
        <v>111</v>
      </c>
      <c r="Q62" s="23" t="s">
        <v>112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138</v>
      </c>
      <c r="W62" s="78">
        <v>40.5242</v>
      </c>
      <c r="Z62" s="23">
        <v>1</v>
      </c>
      <c r="AA62" s="99">
        <v>1</v>
      </c>
      <c r="AB62" s="78">
        <v>1581</v>
      </c>
      <c r="AC62" s="78">
        <v>7325.217708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122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83</v>
      </c>
      <c r="K63" s="35">
        <v>1</v>
      </c>
      <c r="L63" s="36">
        <v>70633.45</v>
      </c>
      <c r="M63" s="36">
        <v>21885.78766</v>
      </c>
      <c r="P63" s="23" t="s">
        <v>123</v>
      </c>
      <c r="Q63" s="23" t="s">
        <v>124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139</v>
      </c>
      <c r="W63" s="78">
        <v>47.9847</v>
      </c>
      <c r="Z63" s="23">
        <v>1</v>
      </c>
      <c r="AA63" s="99">
        <v>1</v>
      </c>
      <c r="AB63" s="78">
        <v>1872</v>
      </c>
      <c r="AC63" s="78">
        <v>8673.78766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82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83</v>
      </c>
      <c r="K64" s="35">
        <v>1</v>
      </c>
      <c r="L64" s="36">
        <v>72016.41</v>
      </c>
      <c r="M64" s="36">
        <v>22091.615148</v>
      </c>
      <c r="P64" s="23" t="s">
        <v>84</v>
      </c>
      <c r="Q64" s="23" t="s">
        <v>85</v>
      </c>
      <c r="R64" s="23" t="s">
        <v>76</v>
      </c>
      <c r="S64" s="23" t="s">
        <v>140</v>
      </c>
      <c r="T64" s="23" t="s">
        <v>78</v>
      </c>
      <c r="U64" s="23" t="s">
        <v>79</v>
      </c>
      <c r="V64" s="23" t="s">
        <v>141</v>
      </c>
      <c r="W64" s="78">
        <v>48.9242</v>
      </c>
      <c r="Z64" s="23">
        <v>1</v>
      </c>
      <c r="AA64" s="99">
        <v>1</v>
      </c>
      <c r="AB64" s="78">
        <v>1908</v>
      </c>
      <c r="AC64" s="78">
        <v>8843.615148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122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71</v>
      </c>
      <c r="I65" s="31" t="s">
        <v>72</v>
      </c>
      <c r="J65" s="34" t="s">
        <v>83</v>
      </c>
      <c r="K65" s="35">
        <v>1</v>
      </c>
      <c r="L65" s="36">
        <v>51377.55</v>
      </c>
      <c r="M65" s="36">
        <v>19011.16314</v>
      </c>
      <c r="P65" s="23" t="s">
        <v>123</v>
      </c>
      <c r="Q65" s="23" t="s">
        <v>124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142</v>
      </c>
      <c r="W65" s="78">
        <v>34.9032</v>
      </c>
      <c r="Z65" s="23">
        <v>1</v>
      </c>
      <c r="AA65" s="99">
        <v>1</v>
      </c>
      <c r="AB65" s="78">
        <v>1362</v>
      </c>
      <c r="AC65" s="78">
        <v>6309.163140000001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99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83</v>
      </c>
      <c r="K66" s="35">
        <v>1</v>
      </c>
      <c r="L66" s="36">
        <v>51377.55</v>
      </c>
      <c r="M66" s="36">
        <v>19011.16314</v>
      </c>
      <c r="P66" s="23" t="s">
        <v>100</v>
      </c>
      <c r="Q66" s="23" t="s">
        <v>101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142</v>
      </c>
      <c r="W66" s="78">
        <v>34.9032</v>
      </c>
      <c r="Z66" s="23">
        <v>1</v>
      </c>
      <c r="AA66" s="99">
        <v>1</v>
      </c>
      <c r="AB66" s="78">
        <v>1362</v>
      </c>
      <c r="AC66" s="78">
        <v>6309.163140000001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110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83</v>
      </c>
      <c r="K67" s="35">
        <v>1</v>
      </c>
      <c r="L67" s="36">
        <v>65229.78</v>
      </c>
      <c r="M67" s="36">
        <v>21079.216984</v>
      </c>
      <c r="P67" s="23" t="s">
        <v>111</v>
      </c>
      <c r="Q67" s="23" t="s">
        <v>112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143</v>
      </c>
      <c r="W67" s="78">
        <v>44.3137</v>
      </c>
      <c r="Z67" s="23">
        <v>1</v>
      </c>
      <c r="AA67" s="99">
        <v>1</v>
      </c>
      <c r="AB67" s="78">
        <v>1729</v>
      </c>
      <c r="AC67" s="78">
        <v>8010.216984000001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110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83</v>
      </c>
      <c r="K68" s="35">
        <v>1</v>
      </c>
      <c r="L68" s="36">
        <v>69250.48</v>
      </c>
      <c r="M68" s="36">
        <v>10338.958944</v>
      </c>
      <c r="P68" s="23" t="s">
        <v>111</v>
      </c>
      <c r="Q68" s="23" t="s">
        <v>112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144</v>
      </c>
      <c r="W68" s="78">
        <v>47.0452</v>
      </c>
      <c r="Z68" s="23">
        <v>1</v>
      </c>
      <c r="AA68" s="99">
        <v>1</v>
      </c>
      <c r="AB68" s="78">
        <v>1835</v>
      </c>
      <c r="AC68" s="78">
        <v>8503.958944</v>
      </c>
      <c r="AD68" s="78">
        <v>0</v>
      </c>
      <c r="AE68" s="78">
        <v>0</v>
      </c>
    </row>
    <row r="69" spans="1:31" ht="12.75">
      <c r="A69" s="23">
        <v>110</v>
      </c>
      <c r="B69" s="23">
        <v>1000</v>
      </c>
      <c r="C69" s="30" t="s">
        <v>145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83</v>
      </c>
      <c r="K69" s="35">
        <v>0</v>
      </c>
      <c r="L69" s="36">
        <v>2260.72</v>
      </c>
      <c r="M69" s="36">
        <v>337.616416</v>
      </c>
      <c r="Q69" s="23" t="s">
        <v>146</v>
      </c>
      <c r="R69" s="23" t="s">
        <v>147</v>
      </c>
      <c r="S69" s="23" t="s">
        <v>140</v>
      </c>
      <c r="T69" s="23" t="s">
        <v>148</v>
      </c>
      <c r="U69" s="23" t="s">
        <v>149</v>
      </c>
      <c r="V69" s="23" t="s">
        <v>150</v>
      </c>
      <c r="W69" s="78">
        <v>0</v>
      </c>
      <c r="Z69" s="23">
        <v>0</v>
      </c>
      <c r="AA69" s="99">
        <v>1</v>
      </c>
      <c r="AB69" s="78">
        <v>60</v>
      </c>
      <c r="AC69" s="78">
        <v>277.616416</v>
      </c>
      <c r="AD69" s="78">
        <v>0</v>
      </c>
      <c r="AE69" s="78">
        <v>0</v>
      </c>
    </row>
    <row r="70" spans="1:31" ht="12.75">
      <c r="A70" s="23">
        <v>110</v>
      </c>
      <c r="B70" s="23">
        <v>1000</v>
      </c>
      <c r="C70" s="30" t="s">
        <v>151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71</v>
      </c>
      <c r="I70" s="31" t="s">
        <v>72</v>
      </c>
      <c r="J70" s="34" t="s">
        <v>152</v>
      </c>
      <c r="K70" s="35">
        <v>1</v>
      </c>
      <c r="L70" s="36">
        <v>54537.6</v>
      </c>
      <c r="M70" s="36">
        <v>19482.21728</v>
      </c>
      <c r="P70" s="23" t="s">
        <v>153</v>
      </c>
      <c r="Q70" s="23" t="s">
        <v>154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109</v>
      </c>
      <c r="W70" s="78">
        <v>37.05</v>
      </c>
      <c r="Z70" s="23">
        <v>1</v>
      </c>
      <c r="AA70" s="99">
        <v>1</v>
      </c>
      <c r="AB70" s="78">
        <v>1445</v>
      </c>
      <c r="AC70" s="78">
        <v>6697.21728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155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71</v>
      </c>
      <c r="I71" s="31" t="s">
        <v>72</v>
      </c>
      <c r="J71" s="34" t="s">
        <v>152</v>
      </c>
      <c r="K71" s="35">
        <v>1</v>
      </c>
      <c r="L71" s="36">
        <v>42951.54</v>
      </c>
      <c r="M71" s="36">
        <v>17752.449112000002</v>
      </c>
      <c r="P71" s="23" t="s">
        <v>156</v>
      </c>
      <c r="Q71" s="23" t="s">
        <v>157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115</v>
      </c>
      <c r="W71" s="78">
        <v>29.178999999999995</v>
      </c>
      <c r="Z71" s="23">
        <v>1</v>
      </c>
      <c r="AA71" s="99">
        <v>1</v>
      </c>
      <c r="AB71" s="78">
        <v>1138</v>
      </c>
      <c r="AC71" s="78">
        <v>5274.449112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158</v>
      </c>
      <c r="D72" s="31" t="s">
        <v>67</v>
      </c>
      <c r="E72" s="32" t="s">
        <v>68</v>
      </c>
      <c r="F72" s="32" t="s">
        <v>69</v>
      </c>
      <c r="G72" s="32" t="s">
        <v>70</v>
      </c>
      <c r="H72" s="33" t="s">
        <v>71</v>
      </c>
      <c r="I72" s="31" t="s">
        <v>72</v>
      </c>
      <c r="J72" s="34" t="s">
        <v>152</v>
      </c>
      <c r="K72" s="35">
        <v>1</v>
      </c>
      <c r="L72" s="36">
        <v>45590.45</v>
      </c>
      <c r="M72" s="36">
        <v>18146.50726</v>
      </c>
      <c r="P72" s="23" t="s">
        <v>159</v>
      </c>
      <c r="Q72" s="23" t="s">
        <v>160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81</v>
      </c>
      <c r="W72" s="78">
        <v>30.9718</v>
      </c>
      <c r="Z72" s="23">
        <v>1</v>
      </c>
      <c r="AA72" s="99">
        <v>1</v>
      </c>
      <c r="AB72" s="78">
        <v>1208</v>
      </c>
      <c r="AC72" s="78">
        <v>5598.50726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155</v>
      </c>
      <c r="D73" s="31" t="s">
        <v>67</v>
      </c>
      <c r="E73" s="32" t="s">
        <v>68</v>
      </c>
      <c r="F73" s="32" t="s">
        <v>69</v>
      </c>
      <c r="G73" s="32" t="s">
        <v>70</v>
      </c>
      <c r="H73" s="33" t="s">
        <v>71</v>
      </c>
      <c r="I73" s="31" t="s">
        <v>72</v>
      </c>
      <c r="J73" s="34" t="s">
        <v>152</v>
      </c>
      <c r="K73" s="35">
        <v>1</v>
      </c>
      <c r="L73" s="36">
        <v>46984.1</v>
      </c>
      <c r="M73" s="36">
        <v>18354.64748</v>
      </c>
      <c r="P73" s="23" t="s">
        <v>156</v>
      </c>
      <c r="Q73" s="23" t="s">
        <v>157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161</v>
      </c>
      <c r="W73" s="78">
        <v>31.918500000000005</v>
      </c>
      <c r="Z73" s="23">
        <v>1</v>
      </c>
      <c r="AA73" s="99">
        <v>1</v>
      </c>
      <c r="AB73" s="78">
        <v>1245</v>
      </c>
      <c r="AC73" s="78">
        <v>5769.6474800000005</v>
      </c>
      <c r="AD73" s="78">
        <v>11340</v>
      </c>
      <c r="AE73" s="78">
        <v>0</v>
      </c>
    </row>
    <row r="74" spans="1:31" ht="12.75">
      <c r="A74" s="23">
        <v>110</v>
      </c>
      <c r="B74" s="23">
        <v>1000</v>
      </c>
      <c r="C74" s="30" t="s">
        <v>151</v>
      </c>
      <c r="D74" s="31" t="s">
        <v>67</v>
      </c>
      <c r="E74" s="32" t="s">
        <v>68</v>
      </c>
      <c r="F74" s="32" t="s">
        <v>69</v>
      </c>
      <c r="G74" s="32" t="s">
        <v>70</v>
      </c>
      <c r="H74" s="33" t="s">
        <v>71</v>
      </c>
      <c r="I74" s="31" t="s">
        <v>72</v>
      </c>
      <c r="J74" s="34" t="s">
        <v>152</v>
      </c>
      <c r="K74" s="35">
        <v>1</v>
      </c>
      <c r="L74" s="36">
        <v>59651.61</v>
      </c>
      <c r="M74" s="36">
        <v>20246.217708</v>
      </c>
      <c r="P74" s="23" t="s">
        <v>153</v>
      </c>
      <c r="Q74" s="23" t="s">
        <v>154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138</v>
      </c>
      <c r="W74" s="78">
        <v>40.5242</v>
      </c>
      <c r="Z74" s="23">
        <v>1</v>
      </c>
      <c r="AA74" s="99">
        <v>1</v>
      </c>
      <c r="AB74" s="78">
        <v>1581</v>
      </c>
      <c r="AC74" s="78">
        <v>7325.217708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162</v>
      </c>
      <c r="D75" s="31" t="s">
        <v>67</v>
      </c>
      <c r="E75" s="32" t="s">
        <v>68</v>
      </c>
      <c r="F75" s="32" t="s">
        <v>69</v>
      </c>
      <c r="G75" s="32" t="s">
        <v>70</v>
      </c>
      <c r="H75" s="33" t="s">
        <v>71</v>
      </c>
      <c r="I75" s="31" t="s">
        <v>72</v>
      </c>
      <c r="J75" s="34" t="s">
        <v>152</v>
      </c>
      <c r="K75" s="35">
        <v>1</v>
      </c>
      <c r="L75" s="36">
        <v>44503.95</v>
      </c>
      <c r="M75" s="36">
        <v>17984.08506</v>
      </c>
      <c r="P75" s="23" t="s">
        <v>163</v>
      </c>
      <c r="Q75" s="23" t="s">
        <v>164</v>
      </c>
      <c r="R75" s="23" t="s">
        <v>76</v>
      </c>
      <c r="S75" s="23" t="s">
        <v>77</v>
      </c>
      <c r="T75" s="23" t="s">
        <v>148</v>
      </c>
      <c r="U75" s="23" t="s">
        <v>79</v>
      </c>
      <c r="V75" s="23" t="s">
        <v>165</v>
      </c>
      <c r="W75" s="78">
        <v>29.1256</v>
      </c>
      <c r="Z75" s="23">
        <v>1</v>
      </c>
      <c r="AA75" s="99">
        <v>1</v>
      </c>
      <c r="AB75" s="78">
        <v>1179</v>
      </c>
      <c r="AC75" s="78">
        <v>5465.08506</v>
      </c>
      <c r="AD75" s="78">
        <v>11340</v>
      </c>
      <c r="AE75" s="78">
        <v>0</v>
      </c>
    </row>
    <row r="76" spans="1:31" ht="12.75">
      <c r="A76" s="23">
        <v>110</v>
      </c>
      <c r="B76" s="23">
        <v>1000</v>
      </c>
      <c r="C76" s="30" t="s">
        <v>151</v>
      </c>
      <c r="D76" s="31" t="s">
        <v>67</v>
      </c>
      <c r="E76" s="32" t="s">
        <v>68</v>
      </c>
      <c r="F76" s="32" t="s">
        <v>69</v>
      </c>
      <c r="G76" s="32" t="s">
        <v>70</v>
      </c>
      <c r="H76" s="33" t="s">
        <v>71</v>
      </c>
      <c r="I76" s="31" t="s">
        <v>72</v>
      </c>
      <c r="J76" s="34" t="s">
        <v>152</v>
      </c>
      <c r="K76" s="35">
        <v>1</v>
      </c>
      <c r="L76" s="36">
        <v>52371.03</v>
      </c>
      <c r="M76" s="36">
        <v>19159.162484</v>
      </c>
      <c r="P76" s="23" t="s">
        <v>153</v>
      </c>
      <c r="Q76" s="23" t="s">
        <v>154</v>
      </c>
      <c r="R76" s="23" t="s">
        <v>76</v>
      </c>
      <c r="S76" s="23" t="s">
        <v>77</v>
      </c>
      <c r="T76" s="23" t="s">
        <v>148</v>
      </c>
      <c r="U76" s="23" t="s">
        <v>79</v>
      </c>
      <c r="V76" s="23" t="s">
        <v>166</v>
      </c>
      <c r="W76" s="78">
        <v>34.2742</v>
      </c>
      <c r="Z76" s="23">
        <v>1</v>
      </c>
      <c r="AA76" s="99">
        <v>1</v>
      </c>
      <c r="AB76" s="78">
        <v>1388</v>
      </c>
      <c r="AC76" s="78">
        <v>6431.162484</v>
      </c>
      <c r="AD76" s="78">
        <v>11340</v>
      </c>
      <c r="AE76" s="78">
        <v>0</v>
      </c>
    </row>
    <row r="77" spans="1:31" ht="12.75">
      <c r="A77" s="23">
        <v>110</v>
      </c>
      <c r="B77" s="23">
        <v>1000</v>
      </c>
      <c r="C77" s="30" t="s">
        <v>155</v>
      </c>
      <c r="D77" s="31" t="s">
        <v>67</v>
      </c>
      <c r="E77" s="32" t="s">
        <v>68</v>
      </c>
      <c r="F77" s="32" t="s">
        <v>69</v>
      </c>
      <c r="G77" s="32" t="s">
        <v>70</v>
      </c>
      <c r="H77" s="33" t="s">
        <v>71</v>
      </c>
      <c r="I77" s="31" t="s">
        <v>72</v>
      </c>
      <c r="J77" s="34" t="s">
        <v>152</v>
      </c>
      <c r="K77" s="35">
        <v>1</v>
      </c>
      <c r="L77" s="36">
        <v>66434.4</v>
      </c>
      <c r="M77" s="36">
        <v>9919.14432</v>
      </c>
      <c r="P77" s="23" t="s">
        <v>156</v>
      </c>
      <c r="Q77" s="23" t="s">
        <v>157</v>
      </c>
      <c r="R77" s="23" t="s">
        <v>76</v>
      </c>
      <c r="S77" s="23" t="s">
        <v>140</v>
      </c>
      <c r="T77" s="23" t="s">
        <v>148</v>
      </c>
      <c r="U77" s="23" t="s">
        <v>79</v>
      </c>
      <c r="V77" s="23" t="s">
        <v>167</v>
      </c>
      <c r="W77" s="78">
        <v>43.478</v>
      </c>
      <c r="Z77" s="23">
        <v>1</v>
      </c>
      <c r="AA77" s="99">
        <v>1</v>
      </c>
      <c r="AB77" s="78">
        <v>1761</v>
      </c>
      <c r="AC77" s="78">
        <v>8158.144319999999</v>
      </c>
      <c r="AD77" s="78">
        <v>0</v>
      </c>
      <c r="AE77" s="78">
        <v>0</v>
      </c>
    </row>
    <row r="78" spans="1:31" ht="12.75">
      <c r="A78" s="23">
        <v>110</v>
      </c>
      <c r="B78" s="23">
        <v>1000</v>
      </c>
      <c r="C78" s="30" t="s">
        <v>168</v>
      </c>
      <c r="D78" s="31" t="s">
        <v>67</v>
      </c>
      <c r="E78" s="32" t="s">
        <v>68</v>
      </c>
      <c r="F78" s="32" t="s">
        <v>69</v>
      </c>
      <c r="G78" s="32" t="s">
        <v>70</v>
      </c>
      <c r="H78" s="33" t="s">
        <v>169</v>
      </c>
      <c r="I78" s="31" t="s">
        <v>72</v>
      </c>
      <c r="J78" s="34" t="s">
        <v>170</v>
      </c>
      <c r="K78" s="35">
        <v>1</v>
      </c>
      <c r="L78" s="36">
        <v>46984.1</v>
      </c>
      <c r="M78" s="36">
        <v>18354.64748</v>
      </c>
      <c r="P78" s="23" t="s">
        <v>171</v>
      </c>
      <c r="Q78" s="23" t="s">
        <v>172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98</v>
      </c>
      <c r="W78" s="78">
        <v>31.918500000000005</v>
      </c>
      <c r="Z78" s="23">
        <v>1</v>
      </c>
      <c r="AA78" s="99">
        <v>1</v>
      </c>
      <c r="AB78" s="78">
        <v>1245</v>
      </c>
      <c r="AC78" s="78">
        <v>5769.6474800000005</v>
      </c>
      <c r="AD78" s="78">
        <v>11340</v>
      </c>
      <c r="AE78" s="78">
        <v>0</v>
      </c>
    </row>
    <row r="79" spans="1:31" ht="12.75">
      <c r="A79" s="23">
        <v>110</v>
      </c>
      <c r="B79" s="23">
        <v>1000</v>
      </c>
      <c r="C79" s="30" t="s">
        <v>168</v>
      </c>
      <c r="D79" s="31" t="s">
        <v>67</v>
      </c>
      <c r="E79" s="32" t="s">
        <v>68</v>
      </c>
      <c r="F79" s="32" t="s">
        <v>69</v>
      </c>
      <c r="G79" s="32" t="s">
        <v>70</v>
      </c>
      <c r="H79" s="33" t="s">
        <v>169</v>
      </c>
      <c r="I79" s="31" t="s">
        <v>72</v>
      </c>
      <c r="J79" s="34" t="s">
        <v>170</v>
      </c>
      <c r="K79" s="35">
        <v>1</v>
      </c>
      <c r="L79" s="36">
        <v>43242.37</v>
      </c>
      <c r="M79" s="36">
        <v>17796.163036</v>
      </c>
      <c r="P79" s="23" t="s">
        <v>171</v>
      </c>
      <c r="Q79" s="23" t="s">
        <v>172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116</v>
      </c>
      <c r="W79" s="78">
        <v>29.3766</v>
      </c>
      <c r="Z79" s="23">
        <v>1</v>
      </c>
      <c r="AA79" s="99">
        <v>1</v>
      </c>
      <c r="AB79" s="78">
        <v>1146</v>
      </c>
      <c r="AC79" s="78">
        <v>5310.163036000001</v>
      </c>
      <c r="AD79" s="78">
        <v>11340</v>
      </c>
      <c r="AE79" s="78">
        <v>0</v>
      </c>
    </row>
    <row r="80" spans="1:31" ht="12.75">
      <c r="A80" s="23">
        <v>110</v>
      </c>
      <c r="B80" s="23">
        <v>1000</v>
      </c>
      <c r="C80" s="30" t="s">
        <v>168</v>
      </c>
      <c r="D80" s="31" t="s">
        <v>67</v>
      </c>
      <c r="E80" s="32" t="s">
        <v>68</v>
      </c>
      <c r="F80" s="32" t="s">
        <v>69</v>
      </c>
      <c r="G80" s="32" t="s">
        <v>70</v>
      </c>
      <c r="H80" s="33" t="s">
        <v>169</v>
      </c>
      <c r="I80" s="31" t="s">
        <v>72</v>
      </c>
      <c r="J80" s="34" t="s">
        <v>170</v>
      </c>
      <c r="K80" s="35">
        <v>1</v>
      </c>
      <c r="L80" s="36">
        <v>49854.5</v>
      </c>
      <c r="M80" s="36">
        <v>18783.1326</v>
      </c>
      <c r="P80" s="23" t="s">
        <v>171</v>
      </c>
      <c r="Q80" s="23" t="s">
        <v>172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173</v>
      </c>
      <c r="W80" s="78">
        <v>33.8685</v>
      </c>
      <c r="Z80" s="23">
        <v>1</v>
      </c>
      <c r="AA80" s="99">
        <v>1</v>
      </c>
      <c r="AB80" s="78">
        <v>1321</v>
      </c>
      <c r="AC80" s="78">
        <v>6122.1326</v>
      </c>
      <c r="AD80" s="78">
        <v>11340</v>
      </c>
      <c r="AE80" s="78">
        <v>0</v>
      </c>
    </row>
    <row r="81" spans="1:31" ht="12.75">
      <c r="A81" s="23">
        <v>110</v>
      </c>
      <c r="B81" s="23">
        <v>1000</v>
      </c>
      <c r="C81" s="30" t="s">
        <v>174</v>
      </c>
      <c r="D81" s="31" t="s">
        <v>67</v>
      </c>
      <c r="E81" s="32" t="s">
        <v>68</v>
      </c>
      <c r="F81" s="32" t="s">
        <v>175</v>
      </c>
      <c r="G81" s="32" t="s">
        <v>70</v>
      </c>
      <c r="H81" s="33" t="s">
        <v>71</v>
      </c>
      <c r="I81" s="31" t="s">
        <v>72</v>
      </c>
      <c r="J81" s="34" t="s">
        <v>176</v>
      </c>
      <c r="K81" s="35">
        <v>1</v>
      </c>
      <c r="L81" s="36">
        <v>34863.85</v>
      </c>
      <c r="M81" s="36">
        <v>6948.28078</v>
      </c>
      <c r="P81" s="23" t="s">
        <v>177</v>
      </c>
      <c r="Q81" s="23" t="s">
        <v>178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179</v>
      </c>
      <c r="W81" s="78">
        <v>23.6847</v>
      </c>
      <c r="Z81" s="23">
        <v>1</v>
      </c>
      <c r="AA81" s="99">
        <v>1</v>
      </c>
      <c r="AB81" s="78">
        <v>2667</v>
      </c>
      <c r="AC81" s="78">
        <v>4281.28078</v>
      </c>
      <c r="AD81" s="78">
        <v>0</v>
      </c>
      <c r="AE81" s="78">
        <v>0</v>
      </c>
    </row>
    <row r="82" spans="1:31" ht="12.75">
      <c r="A82" s="23">
        <v>110</v>
      </c>
      <c r="B82" s="23">
        <v>1000</v>
      </c>
      <c r="C82" s="30" t="s">
        <v>174</v>
      </c>
      <c r="D82" s="31" t="s">
        <v>67</v>
      </c>
      <c r="E82" s="32" t="s">
        <v>68</v>
      </c>
      <c r="F82" s="32" t="s">
        <v>175</v>
      </c>
      <c r="G82" s="32" t="s">
        <v>70</v>
      </c>
      <c r="H82" s="33" t="s">
        <v>71</v>
      </c>
      <c r="I82" s="31" t="s">
        <v>72</v>
      </c>
      <c r="J82" s="34" t="s">
        <v>176</v>
      </c>
      <c r="K82" s="35">
        <v>1</v>
      </c>
      <c r="L82" s="36">
        <v>40522.74</v>
      </c>
      <c r="M82" s="36">
        <v>17390.192472</v>
      </c>
      <c r="P82" s="23" t="s">
        <v>177</v>
      </c>
      <c r="Q82" s="23" t="s">
        <v>178</v>
      </c>
      <c r="R82" s="23" t="s">
        <v>76</v>
      </c>
      <c r="S82" s="23" t="s">
        <v>140</v>
      </c>
      <c r="T82" s="23" t="s">
        <v>78</v>
      </c>
      <c r="U82" s="23" t="s">
        <v>79</v>
      </c>
      <c r="V82" s="23" t="s">
        <v>86</v>
      </c>
      <c r="W82" s="78">
        <v>27.529</v>
      </c>
      <c r="Z82" s="23">
        <v>1</v>
      </c>
      <c r="AA82" s="99">
        <v>1</v>
      </c>
      <c r="AB82" s="78">
        <v>1074</v>
      </c>
      <c r="AC82" s="78">
        <v>4976.192472</v>
      </c>
      <c r="AD82" s="78">
        <v>11340</v>
      </c>
      <c r="AE82" s="78">
        <v>0</v>
      </c>
    </row>
    <row r="83" spans="1:31" ht="12.75">
      <c r="A83" s="23">
        <v>110</v>
      </c>
      <c r="B83" s="23">
        <v>1000</v>
      </c>
      <c r="C83" s="30" t="s">
        <v>174</v>
      </c>
      <c r="D83" s="31" t="s">
        <v>67</v>
      </c>
      <c r="E83" s="32" t="s">
        <v>68</v>
      </c>
      <c r="F83" s="32" t="s">
        <v>175</v>
      </c>
      <c r="G83" s="32" t="s">
        <v>70</v>
      </c>
      <c r="H83" s="33" t="s">
        <v>71</v>
      </c>
      <c r="I83" s="31" t="s">
        <v>72</v>
      </c>
      <c r="J83" s="34" t="s">
        <v>176</v>
      </c>
      <c r="K83" s="35">
        <v>1</v>
      </c>
      <c r="L83" s="36">
        <v>40522.74</v>
      </c>
      <c r="M83" s="36">
        <v>17390.192472</v>
      </c>
      <c r="P83" s="23" t="s">
        <v>177</v>
      </c>
      <c r="Q83" s="23" t="s">
        <v>178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86</v>
      </c>
      <c r="W83" s="78">
        <v>27.529</v>
      </c>
      <c r="Z83" s="23">
        <v>1</v>
      </c>
      <c r="AA83" s="99">
        <v>1</v>
      </c>
      <c r="AB83" s="78">
        <v>1074</v>
      </c>
      <c r="AC83" s="78">
        <v>4976.192472</v>
      </c>
      <c r="AD83" s="78">
        <v>11340</v>
      </c>
      <c r="AE83" s="78">
        <v>0</v>
      </c>
    </row>
    <row r="84" spans="1:31" ht="12.75">
      <c r="A84" s="23">
        <v>110</v>
      </c>
      <c r="B84" s="23">
        <v>1000</v>
      </c>
      <c r="C84" s="30" t="s">
        <v>174</v>
      </c>
      <c r="D84" s="31" t="s">
        <v>67</v>
      </c>
      <c r="E84" s="32" t="s">
        <v>68</v>
      </c>
      <c r="F84" s="32" t="s">
        <v>175</v>
      </c>
      <c r="G84" s="32" t="s">
        <v>70</v>
      </c>
      <c r="H84" s="33" t="s">
        <v>71</v>
      </c>
      <c r="I84" s="31" t="s">
        <v>72</v>
      </c>
      <c r="J84" s="34" t="s">
        <v>176</v>
      </c>
      <c r="K84" s="35">
        <v>1</v>
      </c>
      <c r="L84" s="36">
        <v>40522.74</v>
      </c>
      <c r="M84" s="36">
        <v>17390.192472</v>
      </c>
      <c r="P84" s="23" t="s">
        <v>177</v>
      </c>
      <c r="Q84" s="23" t="s">
        <v>178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86</v>
      </c>
      <c r="W84" s="78">
        <v>27.529</v>
      </c>
      <c r="Z84" s="23">
        <v>1</v>
      </c>
      <c r="AA84" s="99">
        <v>1</v>
      </c>
      <c r="AB84" s="78">
        <v>1074</v>
      </c>
      <c r="AC84" s="78">
        <v>4976.192472</v>
      </c>
      <c r="AD84" s="78">
        <v>11340</v>
      </c>
      <c r="AE84" s="78">
        <v>0</v>
      </c>
    </row>
    <row r="85" spans="1:31" ht="12.75">
      <c r="A85" s="23">
        <v>110</v>
      </c>
      <c r="B85" s="23">
        <v>1000</v>
      </c>
      <c r="C85" s="30" t="s">
        <v>174</v>
      </c>
      <c r="D85" s="31" t="s">
        <v>67</v>
      </c>
      <c r="E85" s="32" t="s">
        <v>68</v>
      </c>
      <c r="F85" s="32" t="s">
        <v>175</v>
      </c>
      <c r="G85" s="32" t="s">
        <v>70</v>
      </c>
      <c r="H85" s="33" t="s">
        <v>71</v>
      </c>
      <c r="I85" s="31" t="s">
        <v>72</v>
      </c>
      <c r="J85" s="34" t="s">
        <v>176</v>
      </c>
      <c r="K85" s="35">
        <v>1</v>
      </c>
      <c r="L85" s="36">
        <v>40522.74</v>
      </c>
      <c r="M85" s="36">
        <v>17390.192472</v>
      </c>
      <c r="P85" s="23" t="s">
        <v>177</v>
      </c>
      <c r="Q85" s="23" t="s">
        <v>178</v>
      </c>
      <c r="R85" s="23" t="s">
        <v>76</v>
      </c>
      <c r="S85" s="23" t="s">
        <v>140</v>
      </c>
      <c r="T85" s="23" t="s">
        <v>78</v>
      </c>
      <c r="U85" s="23" t="s">
        <v>79</v>
      </c>
      <c r="V85" s="23" t="s">
        <v>180</v>
      </c>
      <c r="W85" s="78">
        <v>27.529</v>
      </c>
      <c r="Z85" s="23">
        <v>1</v>
      </c>
      <c r="AA85" s="99">
        <v>1</v>
      </c>
      <c r="AB85" s="78">
        <v>1074</v>
      </c>
      <c r="AC85" s="78">
        <v>4976.192472</v>
      </c>
      <c r="AD85" s="78">
        <v>11340</v>
      </c>
      <c r="AE85" s="78">
        <v>0</v>
      </c>
    </row>
    <row r="86" spans="1:31" ht="12.75">
      <c r="A86" s="23">
        <v>110</v>
      </c>
      <c r="B86" s="23">
        <v>1000</v>
      </c>
      <c r="C86" s="30" t="s">
        <v>174</v>
      </c>
      <c r="D86" s="31" t="s">
        <v>67</v>
      </c>
      <c r="E86" s="32" t="s">
        <v>68</v>
      </c>
      <c r="F86" s="32" t="s">
        <v>175</v>
      </c>
      <c r="G86" s="32" t="s">
        <v>70</v>
      </c>
      <c r="H86" s="33" t="s">
        <v>71</v>
      </c>
      <c r="I86" s="31" t="s">
        <v>72</v>
      </c>
      <c r="J86" s="34" t="s">
        <v>176</v>
      </c>
      <c r="K86" s="35">
        <v>1</v>
      </c>
      <c r="L86" s="36">
        <v>41696.77</v>
      </c>
      <c r="M86" s="36">
        <v>17565.363356</v>
      </c>
      <c r="P86" s="23" t="s">
        <v>177</v>
      </c>
      <c r="Q86" s="23" t="s">
        <v>178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181</v>
      </c>
      <c r="W86" s="78">
        <v>28.3266</v>
      </c>
      <c r="Z86" s="23">
        <v>1</v>
      </c>
      <c r="AA86" s="99">
        <v>1</v>
      </c>
      <c r="AB86" s="78">
        <v>1105</v>
      </c>
      <c r="AC86" s="78">
        <v>5120.363356</v>
      </c>
      <c r="AD86" s="78">
        <v>11340</v>
      </c>
      <c r="AE86" s="78">
        <v>0</v>
      </c>
    </row>
    <row r="87" spans="1:31" ht="12.75">
      <c r="A87" s="23">
        <v>110</v>
      </c>
      <c r="B87" s="23">
        <v>1000</v>
      </c>
      <c r="C87" s="30" t="s">
        <v>174</v>
      </c>
      <c r="D87" s="31" t="s">
        <v>67</v>
      </c>
      <c r="E87" s="32" t="s">
        <v>68</v>
      </c>
      <c r="F87" s="32" t="s">
        <v>175</v>
      </c>
      <c r="G87" s="32" t="s">
        <v>70</v>
      </c>
      <c r="H87" s="33" t="s">
        <v>71</v>
      </c>
      <c r="I87" s="31" t="s">
        <v>72</v>
      </c>
      <c r="J87" s="34" t="s">
        <v>176</v>
      </c>
      <c r="K87" s="35">
        <v>1</v>
      </c>
      <c r="L87" s="36">
        <v>42951.54</v>
      </c>
      <c r="M87" s="36">
        <v>17752.449112000002</v>
      </c>
      <c r="P87" s="23" t="s">
        <v>177</v>
      </c>
      <c r="Q87" s="23" t="s">
        <v>178</v>
      </c>
      <c r="R87" s="23" t="s">
        <v>76</v>
      </c>
      <c r="S87" s="23" t="s">
        <v>77</v>
      </c>
      <c r="T87" s="23" t="s">
        <v>78</v>
      </c>
      <c r="U87" s="23" t="s">
        <v>79</v>
      </c>
      <c r="V87" s="23" t="s">
        <v>114</v>
      </c>
      <c r="W87" s="78">
        <v>29.178999999999995</v>
      </c>
      <c r="Z87" s="23">
        <v>1</v>
      </c>
      <c r="AA87" s="99">
        <v>1</v>
      </c>
      <c r="AB87" s="78">
        <v>1138</v>
      </c>
      <c r="AC87" s="78">
        <v>5274.449112</v>
      </c>
      <c r="AD87" s="78">
        <v>11340</v>
      </c>
      <c r="AE87" s="78">
        <v>0</v>
      </c>
    </row>
    <row r="88" spans="1:31" ht="12.75">
      <c r="A88" s="23">
        <v>110</v>
      </c>
      <c r="B88" s="23">
        <v>1000</v>
      </c>
      <c r="C88" s="30" t="s">
        <v>174</v>
      </c>
      <c r="D88" s="31" t="s">
        <v>67</v>
      </c>
      <c r="E88" s="32" t="s">
        <v>68</v>
      </c>
      <c r="F88" s="32" t="s">
        <v>175</v>
      </c>
      <c r="G88" s="32" t="s">
        <v>70</v>
      </c>
      <c r="H88" s="33" t="s">
        <v>71</v>
      </c>
      <c r="I88" s="31" t="s">
        <v>72</v>
      </c>
      <c r="J88" s="34" t="s">
        <v>176</v>
      </c>
      <c r="K88" s="35">
        <v>1</v>
      </c>
      <c r="L88" s="36">
        <v>42951.54</v>
      </c>
      <c r="M88" s="36">
        <v>17752.449112000002</v>
      </c>
      <c r="P88" s="23" t="s">
        <v>177</v>
      </c>
      <c r="Q88" s="23" t="s">
        <v>178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115</v>
      </c>
      <c r="W88" s="78">
        <v>29.178999999999995</v>
      </c>
      <c r="Z88" s="23">
        <v>1</v>
      </c>
      <c r="AA88" s="99">
        <v>1</v>
      </c>
      <c r="AB88" s="78">
        <v>1138</v>
      </c>
      <c r="AC88" s="78">
        <v>5274.449112</v>
      </c>
      <c r="AD88" s="78">
        <v>11340</v>
      </c>
      <c r="AE88" s="78">
        <v>0</v>
      </c>
    </row>
    <row r="89" spans="1:31" ht="12.75">
      <c r="A89" s="23">
        <v>110</v>
      </c>
      <c r="B89" s="23">
        <v>1000</v>
      </c>
      <c r="C89" s="30" t="s">
        <v>174</v>
      </c>
      <c r="D89" s="31" t="s">
        <v>67</v>
      </c>
      <c r="E89" s="32" t="s">
        <v>68</v>
      </c>
      <c r="F89" s="32" t="s">
        <v>175</v>
      </c>
      <c r="G89" s="32" t="s">
        <v>70</v>
      </c>
      <c r="H89" s="33" t="s">
        <v>71</v>
      </c>
      <c r="I89" s="31" t="s">
        <v>72</v>
      </c>
      <c r="J89" s="34" t="s">
        <v>176</v>
      </c>
      <c r="K89" s="35">
        <v>1</v>
      </c>
      <c r="L89" s="36">
        <v>43242.37</v>
      </c>
      <c r="M89" s="36">
        <v>17796.163036</v>
      </c>
      <c r="P89" s="23" t="s">
        <v>177</v>
      </c>
      <c r="Q89" s="23" t="s">
        <v>178</v>
      </c>
      <c r="R89" s="23" t="s">
        <v>76</v>
      </c>
      <c r="S89" s="23" t="s">
        <v>77</v>
      </c>
      <c r="T89" s="23" t="s">
        <v>78</v>
      </c>
      <c r="U89" s="23" t="s">
        <v>79</v>
      </c>
      <c r="V89" s="23" t="s">
        <v>116</v>
      </c>
      <c r="W89" s="78">
        <v>29.3766</v>
      </c>
      <c r="Z89" s="23">
        <v>1</v>
      </c>
      <c r="AA89" s="99">
        <v>1</v>
      </c>
      <c r="AB89" s="78">
        <v>1146</v>
      </c>
      <c r="AC89" s="78">
        <v>5310.163036000001</v>
      </c>
      <c r="AD89" s="78">
        <v>11340</v>
      </c>
      <c r="AE89" s="78">
        <v>0</v>
      </c>
    </row>
    <row r="90" spans="1:31" ht="12.75">
      <c r="A90" s="23">
        <v>110</v>
      </c>
      <c r="B90" s="23">
        <v>1000</v>
      </c>
      <c r="C90" s="30" t="s">
        <v>174</v>
      </c>
      <c r="D90" s="31" t="s">
        <v>67</v>
      </c>
      <c r="E90" s="32" t="s">
        <v>68</v>
      </c>
      <c r="F90" s="32" t="s">
        <v>175</v>
      </c>
      <c r="G90" s="32" t="s">
        <v>70</v>
      </c>
      <c r="H90" s="33" t="s">
        <v>71</v>
      </c>
      <c r="I90" s="31" t="s">
        <v>72</v>
      </c>
      <c r="J90" s="34" t="s">
        <v>176</v>
      </c>
      <c r="K90" s="35">
        <v>1</v>
      </c>
      <c r="L90" s="36">
        <v>43242.37</v>
      </c>
      <c r="M90" s="36">
        <v>6456.163036000001</v>
      </c>
      <c r="P90" s="23" t="s">
        <v>177</v>
      </c>
      <c r="Q90" s="23" t="s">
        <v>178</v>
      </c>
      <c r="R90" s="23" t="s">
        <v>76</v>
      </c>
      <c r="S90" s="23" t="s">
        <v>77</v>
      </c>
      <c r="T90" s="23" t="s">
        <v>78</v>
      </c>
      <c r="U90" s="23" t="s">
        <v>79</v>
      </c>
      <c r="V90" s="23" t="s">
        <v>116</v>
      </c>
      <c r="W90" s="78">
        <v>29.3766</v>
      </c>
      <c r="Z90" s="23">
        <v>1</v>
      </c>
      <c r="AA90" s="99">
        <v>1</v>
      </c>
      <c r="AB90" s="78">
        <v>1146</v>
      </c>
      <c r="AC90" s="78">
        <v>5310.163036000001</v>
      </c>
      <c r="AD90" s="78">
        <v>0</v>
      </c>
      <c r="AE90" s="78">
        <v>0</v>
      </c>
    </row>
    <row r="91" spans="1:31" ht="12.75">
      <c r="A91" s="23">
        <v>110</v>
      </c>
      <c r="B91" s="23">
        <v>1000</v>
      </c>
      <c r="C91" s="30" t="s">
        <v>174</v>
      </c>
      <c r="D91" s="31" t="s">
        <v>67</v>
      </c>
      <c r="E91" s="32" t="s">
        <v>68</v>
      </c>
      <c r="F91" s="32" t="s">
        <v>175</v>
      </c>
      <c r="G91" s="32" t="s">
        <v>70</v>
      </c>
      <c r="H91" s="33" t="s">
        <v>71</v>
      </c>
      <c r="I91" s="31" t="s">
        <v>72</v>
      </c>
      <c r="J91" s="34" t="s">
        <v>176</v>
      </c>
      <c r="K91" s="35">
        <v>1</v>
      </c>
      <c r="L91" s="36">
        <v>48413.37</v>
      </c>
      <c r="M91" s="36">
        <v>18568.161836</v>
      </c>
      <c r="P91" s="23" t="s">
        <v>177</v>
      </c>
      <c r="Q91" s="23" t="s">
        <v>178</v>
      </c>
      <c r="R91" s="23" t="s">
        <v>76</v>
      </c>
      <c r="S91" s="23" t="s">
        <v>77</v>
      </c>
      <c r="T91" s="23" t="s">
        <v>78</v>
      </c>
      <c r="U91" s="23" t="s">
        <v>79</v>
      </c>
      <c r="V91" s="23" t="s">
        <v>121</v>
      </c>
      <c r="W91" s="78">
        <v>32.8895</v>
      </c>
      <c r="Z91" s="23">
        <v>1</v>
      </c>
      <c r="AA91" s="99">
        <v>1</v>
      </c>
      <c r="AB91" s="78">
        <v>1283</v>
      </c>
      <c r="AC91" s="78">
        <v>5945.161836</v>
      </c>
      <c r="AD91" s="78">
        <v>11340</v>
      </c>
      <c r="AE91" s="78">
        <v>0</v>
      </c>
    </row>
    <row r="92" spans="1:31" ht="12.75">
      <c r="A92" s="23">
        <v>110</v>
      </c>
      <c r="B92" s="23">
        <v>1000</v>
      </c>
      <c r="C92" s="30" t="s">
        <v>174</v>
      </c>
      <c r="D92" s="31" t="s">
        <v>67</v>
      </c>
      <c r="E92" s="32" t="s">
        <v>68</v>
      </c>
      <c r="F92" s="32" t="s">
        <v>175</v>
      </c>
      <c r="G92" s="32" t="s">
        <v>70</v>
      </c>
      <c r="H92" s="33" t="s">
        <v>71</v>
      </c>
      <c r="I92" s="31" t="s">
        <v>72</v>
      </c>
      <c r="J92" s="34" t="s">
        <v>176</v>
      </c>
      <c r="K92" s="35">
        <v>1</v>
      </c>
      <c r="L92" s="36">
        <v>51377.55</v>
      </c>
      <c r="M92" s="36">
        <v>19011.16314</v>
      </c>
      <c r="P92" s="23" t="s">
        <v>177</v>
      </c>
      <c r="Q92" s="23" t="s">
        <v>178</v>
      </c>
      <c r="R92" s="23" t="s">
        <v>76</v>
      </c>
      <c r="S92" s="23" t="s">
        <v>108</v>
      </c>
      <c r="T92" s="23" t="s">
        <v>78</v>
      </c>
      <c r="U92" s="23" t="s">
        <v>79</v>
      </c>
      <c r="V92" s="23" t="s">
        <v>126</v>
      </c>
      <c r="W92" s="78">
        <v>34.9032</v>
      </c>
      <c r="Z92" s="23">
        <v>1</v>
      </c>
      <c r="AA92" s="99">
        <v>1</v>
      </c>
      <c r="AB92" s="78">
        <v>1362</v>
      </c>
      <c r="AC92" s="78">
        <v>6309.163140000001</v>
      </c>
      <c r="AD92" s="78">
        <v>11340</v>
      </c>
      <c r="AE92" s="78">
        <v>0</v>
      </c>
    </row>
    <row r="93" spans="1:31" ht="12.75">
      <c r="A93" s="23">
        <v>110</v>
      </c>
      <c r="B93" s="23">
        <v>1000</v>
      </c>
      <c r="C93" s="30" t="s">
        <v>174</v>
      </c>
      <c r="D93" s="31" t="s">
        <v>67</v>
      </c>
      <c r="E93" s="32" t="s">
        <v>68</v>
      </c>
      <c r="F93" s="32" t="s">
        <v>175</v>
      </c>
      <c r="G93" s="32" t="s">
        <v>70</v>
      </c>
      <c r="H93" s="33" t="s">
        <v>71</v>
      </c>
      <c r="I93" s="31" t="s">
        <v>72</v>
      </c>
      <c r="J93" s="34" t="s">
        <v>176</v>
      </c>
      <c r="K93" s="35">
        <v>1</v>
      </c>
      <c r="L93" s="36">
        <v>54537.6</v>
      </c>
      <c r="M93" s="36">
        <v>19482.21728</v>
      </c>
      <c r="P93" s="23" t="s">
        <v>177</v>
      </c>
      <c r="Q93" s="23" t="s">
        <v>178</v>
      </c>
      <c r="R93" s="23" t="s">
        <v>76</v>
      </c>
      <c r="S93" s="23" t="s">
        <v>77</v>
      </c>
      <c r="T93" s="23" t="s">
        <v>78</v>
      </c>
      <c r="U93" s="23" t="s">
        <v>79</v>
      </c>
      <c r="V93" s="23" t="s">
        <v>182</v>
      </c>
      <c r="W93" s="78">
        <v>37.05</v>
      </c>
      <c r="Z93" s="23">
        <v>1</v>
      </c>
      <c r="AA93" s="99">
        <v>1</v>
      </c>
      <c r="AB93" s="78">
        <v>1445</v>
      </c>
      <c r="AC93" s="78">
        <v>6697.21728</v>
      </c>
      <c r="AD93" s="78">
        <v>11340</v>
      </c>
      <c r="AE93" s="78">
        <v>0</v>
      </c>
    </row>
    <row r="94" spans="1:31" ht="12.75">
      <c r="A94" s="23">
        <v>110</v>
      </c>
      <c r="B94" s="23">
        <v>1000</v>
      </c>
      <c r="C94" s="30" t="s">
        <v>174</v>
      </c>
      <c r="D94" s="31" t="s">
        <v>67</v>
      </c>
      <c r="E94" s="32" t="s">
        <v>68</v>
      </c>
      <c r="F94" s="32" t="s">
        <v>175</v>
      </c>
      <c r="G94" s="32" t="s">
        <v>70</v>
      </c>
      <c r="H94" s="33" t="s">
        <v>71</v>
      </c>
      <c r="I94" s="31" t="s">
        <v>72</v>
      </c>
      <c r="J94" s="34" t="s">
        <v>176</v>
      </c>
      <c r="K94" s="35">
        <v>1</v>
      </c>
      <c r="L94" s="36">
        <v>57885.21</v>
      </c>
      <c r="M94" s="36">
        <v>19982.303788</v>
      </c>
      <c r="P94" s="23" t="s">
        <v>177</v>
      </c>
      <c r="Q94" s="23" t="s">
        <v>178</v>
      </c>
      <c r="R94" s="23" t="s">
        <v>76</v>
      </c>
      <c r="S94" s="23" t="s">
        <v>77</v>
      </c>
      <c r="T94" s="23" t="s">
        <v>78</v>
      </c>
      <c r="U94" s="23" t="s">
        <v>79</v>
      </c>
      <c r="V94" s="23" t="s">
        <v>128</v>
      </c>
      <c r="W94" s="78">
        <v>39.3242</v>
      </c>
      <c r="Z94" s="23">
        <v>1</v>
      </c>
      <c r="AA94" s="99">
        <v>1</v>
      </c>
      <c r="AB94" s="78">
        <v>1534</v>
      </c>
      <c r="AC94" s="78">
        <v>7108.303788</v>
      </c>
      <c r="AD94" s="78">
        <v>11340</v>
      </c>
      <c r="AE94" s="78">
        <v>0</v>
      </c>
    </row>
    <row r="95" spans="1:31" ht="12.75">
      <c r="A95" s="23">
        <v>110</v>
      </c>
      <c r="B95" s="23">
        <v>1000</v>
      </c>
      <c r="C95" s="30" t="s">
        <v>174</v>
      </c>
      <c r="D95" s="31" t="s">
        <v>67</v>
      </c>
      <c r="E95" s="32" t="s">
        <v>68</v>
      </c>
      <c r="F95" s="32" t="s">
        <v>175</v>
      </c>
      <c r="G95" s="32" t="s">
        <v>70</v>
      </c>
      <c r="H95" s="33" t="s">
        <v>71</v>
      </c>
      <c r="I95" s="31" t="s">
        <v>72</v>
      </c>
      <c r="J95" s="34" t="s">
        <v>176</v>
      </c>
      <c r="K95" s="35">
        <v>1</v>
      </c>
      <c r="L95" s="36">
        <v>63323.3</v>
      </c>
      <c r="M95" s="36">
        <v>20794.10124</v>
      </c>
      <c r="P95" s="23" t="s">
        <v>177</v>
      </c>
      <c r="Q95" s="23" t="s">
        <v>178</v>
      </c>
      <c r="R95" s="23" t="s">
        <v>76</v>
      </c>
      <c r="S95" s="23" t="s">
        <v>77</v>
      </c>
      <c r="T95" s="23" t="s">
        <v>78</v>
      </c>
      <c r="U95" s="23" t="s">
        <v>79</v>
      </c>
      <c r="V95" s="23" t="s">
        <v>183</v>
      </c>
      <c r="W95" s="78">
        <v>43.0185</v>
      </c>
      <c r="Z95" s="23">
        <v>1</v>
      </c>
      <c r="AA95" s="99">
        <v>1</v>
      </c>
      <c r="AB95" s="78">
        <v>1678</v>
      </c>
      <c r="AC95" s="78">
        <v>7776.101240000001</v>
      </c>
      <c r="AD95" s="78">
        <v>11340</v>
      </c>
      <c r="AE95" s="78">
        <v>0</v>
      </c>
    </row>
    <row r="96" spans="1:31" ht="12.75">
      <c r="A96" s="23">
        <v>110</v>
      </c>
      <c r="B96" s="23">
        <v>1000</v>
      </c>
      <c r="C96" s="30" t="s">
        <v>174</v>
      </c>
      <c r="D96" s="31" t="s">
        <v>67</v>
      </c>
      <c r="E96" s="32" t="s">
        <v>68</v>
      </c>
      <c r="F96" s="32" t="s">
        <v>175</v>
      </c>
      <c r="G96" s="32" t="s">
        <v>70</v>
      </c>
      <c r="H96" s="33" t="s">
        <v>71</v>
      </c>
      <c r="I96" s="31" t="s">
        <v>72</v>
      </c>
      <c r="J96" s="34" t="s">
        <v>176</v>
      </c>
      <c r="K96" s="35">
        <v>1</v>
      </c>
      <c r="L96" s="36">
        <v>63323.3</v>
      </c>
      <c r="M96" s="36">
        <v>20794.10124</v>
      </c>
      <c r="P96" s="23" t="s">
        <v>177</v>
      </c>
      <c r="Q96" s="23" t="s">
        <v>178</v>
      </c>
      <c r="R96" s="23" t="s">
        <v>76</v>
      </c>
      <c r="S96" s="23" t="s">
        <v>77</v>
      </c>
      <c r="T96" s="23" t="s">
        <v>78</v>
      </c>
      <c r="U96" s="23" t="s">
        <v>79</v>
      </c>
      <c r="V96" s="23" t="s">
        <v>183</v>
      </c>
      <c r="W96" s="78">
        <v>43.0185</v>
      </c>
      <c r="Z96" s="23">
        <v>1</v>
      </c>
      <c r="AA96" s="99">
        <v>1</v>
      </c>
      <c r="AB96" s="78">
        <v>1678</v>
      </c>
      <c r="AC96" s="78">
        <v>7776.101240000001</v>
      </c>
      <c r="AD96" s="78">
        <v>11340</v>
      </c>
      <c r="AE96" s="78">
        <v>0</v>
      </c>
    </row>
    <row r="97" spans="1:31" ht="12.75">
      <c r="A97" s="23">
        <v>110</v>
      </c>
      <c r="B97" s="23">
        <v>1000</v>
      </c>
      <c r="C97" s="30" t="s">
        <v>184</v>
      </c>
      <c r="D97" s="31" t="s">
        <v>67</v>
      </c>
      <c r="E97" s="32" t="s">
        <v>68</v>
      </c>
      <c r="F97" s="32" t="s">
        <v>175</v>
      </c>
      <c r="G97" s="32" t="s">
        <v>70</v>
      </c>
      <c r="H97" s="33" t="s">
        <v>71</v>
      </c>
      <c r="I97" s="31" t="s">
        <v>72</v>
      </c>
      <c r="J97" s="34" t="s">
        <v>185</v>
      </c>
      <c r="K97" s="35">
        <v>1</v>
      </c>
      <c r="L97" s="36">
        <v>43242.37</v>
      </c>
      <c r="M97" s="36">
        <v>17796.163036</v>
      </c>
      <c r="P97" s="23" t="s">
        <v>186</v>
      </c>
      <c r="Q97" s="23" t="s">
        <v>187</v>
      </c>
      <c r="R97" s="23" t="s">
        <v>76</v>
      </c>
      <c r="S97" s="23" t="s">
        <v>77</v>
      </c>
      <c r="T97" s="23" t="s">
        <v>78</v>
      </c>
      <c r="U97" s="23" t="s">
        <v>79</v>
      </c>
      <c r="V97" s="23" t="s">
        <v>116</v>
      </c>
      <c r="W97" s="78">
        <v>29.3766</v>
      </c>
      <c r="Z97" s="23">
        <v>1</v>
      </c>
      <c r="AA97" s="99">
        <v>1</v>
      </c>
      <c r="AB97" s="78">
        <v>1146</v>
      </c>
      <c r="AC97" s="78">
        <v>5310.163036000001</v>
      </c>
      <c r="AD97" s="78">
        <v>11340</v>
      </c>
      <c r="AE97" s="78">
        <v>0</v>
      </c>
    </row>
    <row r="98" spans="1:31" ht="12.75">
      <c r="A98" s="23">
        <v>110</v>
      </c>
      <c r="B98" s="23">
        <v>1000</v>
      </c>
      <c r="C98" s="30" t="s">
        <v>184</v>
      </c>
      <c r="D98" s="31" t="s">
        <v>67</v>
      </c>
      <c r="E98" s="32" t="s">
        <v>68</v>
      </c>
      <c r="F98" s="32" t="s">
        <v>175</v>
      </c>
      <c r="G98" s="32" t="s">
        <v>70</v>
      </c>
      <c r="H98" s="33" t="s">
        <v>71</v>
      </c>
      <c r="I98" s="31" t="s">
        <v>72</v>
      </c>
      <c r="J98" s="34" t="s">
        <v>185</v>
      </c>
      <c r="K98" s="35">
        <v>1</v>
      </c>
      <c r="L98" s="36">
        <v>44253.78</v>
      </c>
      <c r="M98" s="36">
        <v>17947.364184</v>
      </c>
      <c r="P98" s="23" t="s">
        <v>186</v>
      </c>
      <c r="Q98" s="23" t="s">
        <v>187</v>
      </c>
      <c r="R98" s="23" t="s">
        <v>76</v>
      </c>
      <c r="S98" s="23" t="s">
        <v>77</v>
      </c>
      <c r="T98" s="23" t="s">
        <v>78</v>
      </c>
      <c r="U98" s="23" t="s">
        <v>79</v>
      </c>
      <c r="V98" s="23" t="s">
        <v>117</v>
      </c>
      <c r="W98" s="78">
        <v>30.063699999999997</v>
      </c>
      <c r="Z98" s="23">
        <v>1</v>
      </c>
      <c r="AA98" s="99">
        <v>1</v>
      </c>
      <c r="AB98" s="78">
        <v>1173</v>
      </c>
      <c r="AC98" s="78">
        <v>5434.364184</v>
      </c>
      <c r="AD98" s="78">
        <v>11340</v>
      </c>
      <c r="AE98" s="78">
        <v>0</v>
      </c>
    </row>
    <row r="99" spans="1:31" ht="12.75">
      <c r="A99" s="23">
        <v>110</v>
      </c>
      <c r="B99" s="23">
        <v>1000</v>
      </c>
      <c r="C99" s="30" t="s">
        <v>184</v>
      </c>
      <c r="D99" s="31" t="s">
        <v>67</v>
      </c>
      <c r="E99" s="32" t="s">
        <v>68</v>
      </c>
      <c r="F99" s="32" t="s">
        <v>175</v>
      </c>
      <c r="G99" s="32" t="s">
        <v>70</v>
      </c>
      <c r="H99" s="33" t="s">
        <v>71</v>
      </c>
      <c r="I99" s="31" t="s">
        <v>72</v>
      </c>
      <c r="J99" s="34" t="s">
        <v>185</v>
      </c>
      <c r="K99" s="35">
        <v>1</v>
      </c>
      <c r="L99" s="36">
        <v>49854.5</v>
      </c>
      <c r="M99" s="36">
        <v>18783.1326</v>
      </c>
      <c r="P99" s="23" t="s">
        <v>186</v>
      </c>
      <c r="Q99" s="23" t="s">
        <v>187</v>
      </c>
      <c r="R99" s="23" t="s">
        <v>76</v>
      </c>
      <c r="S99" s="23" t="s">
        <v>77</v>
      </c>
      <c r="T99" s="23" t="s">
        <v>78</v>
      </c>
      <c r="U99" s="23" t="s">
        <v>79</v>
      </c>
      <c r="V99" s="23" t="s">
        <v>125</v>
      </c>
      <c r="W99" s="78">
        <v>33.8685</v>
      </c>
      <c r="Z99" s="23">
        <v>1</v>
      </c>
      <c r="AA99" s="99">
        <v>1</v>
      </c>
      <c r="AB99" s="78">
        <v>1321</v>
      </c>
      <c r="AC99" s="78">
        <v>6122.1326</v>
      </c>
      <c r="AD99" s="78">
        <v>11340</v>
      </c>
      <c r="AE99" s="78">
        <v>0</v>
      </c>
    </row>
    <row r="100" ht="12.75">
      <c r="A100" s="105" t="s">
        <v>194</v>
      </c>
    </row>
    <row r="101" spans="1:31" ht="12.75">
      <c r="A101" s="23">
        <v>118</v>
      </c>
      <c r="B101" s="23">
        <v>1000</v>
      </c>
      <c r="C101" s="30" t="s">
        <v>195</v>
      </c>
      <c r="D101" s="31" t="s">
        <v>67</v>
      </c>
      <c r="E101" s="32" t="s">
        <v>68</v>
      </c>
      <c r="F101" s="32" t="s">
        <v>69</v>
      </c>
      <c r="G101" s="32" t="s">
        <v>196</v>
      </c>
      <c r="H101" s="33" t="s">
        <v>71</v>
      </c>
      <c r="I101" s="31" t="s">
        <v>72</v>
      </c>
      <c r="J101" s="34" t="s">
        <v>83</v>
      </c>
      <c r="K101" s="35">
        <v>1</v>
      </c>
      <c r="L101" s="36">
        <v>55619.05</v>
      </c>
      <c r="M101" s="36">
        <v>19644.01934</v>
      </c>
      <c r="P101" s="23" t="s">
        <v>197</v>
      </c>
      <c r="Q101" s="23" t="s">
        <v>198</v>
      </c>
      <c r="R101" s="23" t="s">
        <v>76</v>
      </c>
      <c r="S101" s="23" t="s">
        <v>77</v>
      </c>
      <c r="T101" s="23" t="s">
        <v>78</v>
      </c>
      <c r="U101" s="23" t="s">
        <v>79</v>
      </c>
      <c r="V101" s="23" t="s">
        <v>199</v>
      </c>
      <c r="W101" s="78">
        <v>37.7847</v>
      </c>
      <c r="Z101" s="23">
        <v>1</v>
      </c>
      <c r="AA101" s="99">
        <v>1</v>
      </c>
      <c r="AB101" s="78">
        <v>1474</v>
      </c>
      <c r="AC101" s="78">
        <v>6830.019340000001</v>
      </c>
      <c r="AD101" s="78">
        <v>11340</v>
      </c>
      <c r="AE101" s="78">
        <v>0</v>
      </c>
    </row>
    <row r="102" spans="1:31" ht="12.75">
      <c r="A102" s="23">
        <v>118</v>
      </c>
      <c r="B102" s="23">
        <v>1000</v>
      </c>
      <c r="C102" s="30" t="s">
        <v>195</v>
      </c>
      <c r="D102" s="31" t="s">
        <v>67</v>
      </c>
      <c r="E102" s="32" t="s">
        <v>68</v>
      </c>
      <c r="F102" s="32" t="s">
        <v>69</v>
      </c>
      <c r="G102" s="32" t="s">
        <v>196</v>
      </c>
      <c r="H102" s="33" t="s">
        <v>71</v>
      </c>
      <c r="I102" s="31" t="s">
        <v>72</v>
      </c>
      <c r="J102" s="34" t="s">
        <v>83</v>
      </c>
      <c r="K102" s="35">
        <v>1</v>
      </c>
      <c r="L102" s="36">
        <v>59651.61</v>
      </c>
      <c r="M102" s="36">
        <v>20246.217708</v>
      </c>
      <c r="P102" s="23" t="s">
        <v>197</v>
      </c>
      <c r="Q102" s="23" t="s">
        <v>198</v>
      </c>
      <c r="R102" s="23" t="s">
        <v>76</v>
      </c>
      <c r="S102" s="23" t="s">
        <v>77</v>
      </c>
      <c r="T102" s="23" t="s">
        <v>78</v>
      </c>
      <c r="U102" s="23" t="s">
        <v>79</v>
      </c>
      <c r="V102" s="23" t="s">
        <v>200</v>
      </c>
      <c r="W102" s="78">
        <v>40.5242</v>
      </c>
      <c r="Z102" s="23">
        <v>1</v>
      </c>
      <c r="AA102" s="99">
        <v>1</v>
      </c>
      <c r="AB102" s="78">
        <v>1581</v>
      </c>
      <c r="AC102" s="78">
        <v>7325.217708</v>
      </c>
      <c r="AD102" s="78">
        <v>11340</v>
      </c>
      <c r="AE102" s="78">
        <v>0</v>
      </c>
    </row>
    <row r="103" spans="1:31" ht="12.75">
      <c r="A103" s="23">
        <v>118</v>
      </c>
      <c r="B103" s="23">
        <v>1000</v>
      </c>
      <c r="C103" s="30" t="s">
        <v>195</v>
      </c>
      <c r="D103" s="31" t="s">
        <v>67</v>
      </c>
      <c r="E103" s="32" t="s">
        <v>68</v>
      </c>
      <c r="F103" s="32" t="s">
        <v>69</v>
      </c>
      <c r="G103" s="32" t="s">
        <v>196</v>
      </c>
      <c r="H103" s="33" t="s">
        <v>71</v>
      </c>
      <c r="I103" s="31" t="s">
        <v>72</v>
      </c>
      <c r="J103" s="34" t="s">
        <v>83</v>
      </c>
      <c r="K103" s="35">
        <v>1</v>
      </c>
      <c r="L103" s="36">
        <v>63323.3</v>
      </c>
      <c r="M103" s="36">
        <v>20794.10124</v>
      </c>
      <c r="P103" s="23" t="s">
        <v>197</v>
      </c>
      <c r="Q103" s="23" t="s">
        <v>198</v>
      </c>
      <c r="R103" s="23" t="s">
        <v>76</v>
      </c>
      <c r="S103" s="23" t="s">
        <v>77</v>
      </c>
      <c r="T103" s="23" t="s">
        <v>78</v>
      </c>
      <c r="U103" s="23" t="s">
        <v>79</v>
      </c>
      <c r="V103" s="23" t="s">
        <v>183</v>
      </c>
      <c r="W103" s="78">
        <v>43.0185</v>
      </c>
      <c r="Z103" s="23">
        <v>1</v>
      </c>
      <c r="AA103" s="99">
        <v>1</v>
      </c>
      <c r="AB103" s="78">
        <v>1678</v>
      </c>
      <c r="AC103" s="78">
        <v>7776.101240000001</v>
      </c>
      <c r="AD103" s="78">
        <v>11340</v>
      </c>
      <c r="AE103" s="78">
        <v>0</v>
      </c>
    </row>
    <row r="104" spans="1:31" ht="12.75">
      <c r="A104" s="23">
        <v>118</v>
      </c>
      <c r="B104" s="23">
        <v>1000</v>
      </c>
      <c r="C104" s="30" t="s">
        <v>195</v>
      </c>
      <c r="D104" s="31" t="s">
        <v>67</v>
      </c>
      <c r="E104" s="32" t="s">
        <v>68</v>
      </c>
      <c r="F104" s="32" t="s">
        <v>69</v>
      </c>
      <c r="G104" s="32" t="s">
        <v>196</v>
      </c>
      <c r="H104" s="33" t="s">
        <v>71</v>
      </c>
      <c r="I104" s="31" t="s">
        <v>72</v>
      </c>
      <c r="J104" s="34" t="s">
        <v>83</v>
      </c>
      <c r="K104" s="35">
        <v>1</v>
      </c>
      <c r="L104" s="36">
        <v>64589.94</v>
      </c>
      <c r="M104" s="36">
        <v>20983.644632</v>
      </c>
      <c r="P104" s="23" t="s">
        <v>197</v>
      </c>
      <c r="Q104" s="23" t="s">
        <v>198</v>
      </c>
      <c r="R104" s="23" t="s">
        <v>76</v>
      </c>
      <c r="S104" s="23" t="s">
        <v>77</v>
      </c>
      <c r="T104" s="23" t="s">
        <v>78</v>
      </c>
      <c r="U104" s="23" t="s">
        <v>79</v>
      </c>
      <c r="V104" s="23" t="s">
        <v>201</v>
      </c>
      <c r="W104" s="78">
        <v>43.879</v>
      </c>
      <c r="Z104" s="23">
        <v>1</v>
      </c>
      <c r="AA104" s="99">
        <v>1</v>
      </c>
      <c r="AB104" s="78">
        <v>1712</v>
      </c>
      <c r="AC104" s="78">
        <v>7931.6446320000005</v>
      </c>
      <c r="AD104" s="78">
        <v>11340</v>
      </c>
      <c r="AE104" s="78">
        <v>0</v>
      </c>
    </row>
    <row r="105" ht="12.75">
      <c r="A105" s="105" t="s">
        <v>203</v>
      </c>
    </row>
    <row r="106" spans="1:31" ht="12.75">
      <c r="A106" s="23">
        <v>130</v>
      </c>
      <c r="B106" s="23">
        <v>2400</v>
      </c>
      <c r="C106" s="30" t="s">
        <v>204</v>
      </c>
      <c r="D106" s="31" t="s">
        <v>67</v>
      </c>
      <c r="E106" s="32" t="s">
        <v>205</v>
      </c>
      <c r="F106" s="32" t="s">
        <v>69</v>
      </c>
      <c r="G106" s="32" t="s">
        <v>70</v>
      </c>
      <c r="H106" s="33" t="s">
        <v>71</v>
      </c>
      <c r="I106" s="31" t="s">
        <v>72</v>
      </c>
      <c r="J106" s="34" t="s">
        <v>73</v>
      </c>
      <c r="K106" s="35">
        <v>1</v>
      </c>
      <c r="L106" s="36">
        <v>91990.47</v>
      </c>
      <c r="M106" s="36">
        <v>25074.429716</v>
      </c>
      <c r="P106" s="23" t="s">
        <v>206</v>
      </c>
      <c r="Q106" s="23" t="s">
        <v>207</v>
      </c>
      <c r="R106" s="23" t="s">
        <v>76</v>
      </c>
      <c r="S106" s="23" t="s">
        <v>108</v>
      </c>
      <c r="T106" s="23" t="s">
        <v>208</v>
      </c>
      <c r="U106" s="23" t="s">
        <v>79</v>
      </c>
      <c r="V106" s="23" t="s">
        <v>209</v>
      </c>
      <c r="W106" s="78">
        <v>48.5182</v>
      </c>
      <c r="Z106" s="23">
        <v>1</v>
      </c>
      <c r="AA106" s="99">
        <v>1</v>
      </c>
      <c r="AB106" s="78">
        <v>2438</v>
      </c>
      <c r="AC106" s="78">
        <v>11296.429716</v>
      </c>
      <c r="AD106" s="78">
        <v>11340</v>
      </c>
      <c r="AE106" s="78">
        <v>0</v>
      </c>
    </row>
    <row r="107" ht="12.75">
      <c r="A107" s="105" t="s">
        <v>211</v>
      </c>
    </row>
    <row r="108" spans="1:31" ht="12.75">
      <c r="A108" s="23">
        <v>131</v>
      </c>
      <c r="B108" s="23">
        <v>2400</v>
      </c>
      <c r="C108" s="30" t="s">
        <v>212</v>
      </c>
      <c r="D108" s="31" t="s">
        <v>67</v>
      </c>
      <c r="E108" s="32" t="s">
        <v>205</v>
      </c>
      <c r="F108" s="32" t="s">
        <v>69</v>
      </c>
      <c r="G108" s="32" t="s">
        <v>213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62965.92</v>
      </c>
      <c r="M108" s="36">
        <v>20741.214976</v>
      </c>
      <c r="P108" s="23" t="s">
        <v>214</v>
      </c>
      <c r="Q108" s="23" t="s">
        <v>215</v>
      </c>
      <c r="R108" s="23" t="s">
        <v>76</v>
      </c>
      <c r="S108" s="23" t="s">
        <v>108</v>
      </c>
      <c r="T108" s="23" t="s">
        <v>216</v>
      </c>
      <c r="U108" s="23" t="s">
        <v>79</v>
      </c>
      <c r="V108" s="23" t="s">
        <v>217</v>
      </c>
      <c r="W108" s="78">
        <v>38.0229</v>
      </c>
      <c r="Z108" s="23">
        <v>1</v>
      </c>
      <c r="AA108" s="99">
        <v>1</v>
      </c>
      <c r="AB108" s="78">
        <v>1669</v>
      </c>
      <c r="AC108" s="78">
        <v>7732.214976</v>
      </c>
      <c r="AD108" s="78">
        <v>11340</v>
      </c>
      <c r="AE108" s="78">
        <v>0</v>
      </c>
    </row>
    <row r="109" spans="1:31" ht="12.75">
      <c r="A109" s="23">
        <v>131</v>
      </c>
      <c r="B109" s="23">
        <v>2400</v>
      </c>
      <c r="C109" s="30" t="s">
        <v>212</v>
      </c>
      <c r="D109" s="31" t="s">
        <v>67</v>
      </c>
      <c r="E109" s="32" t="s">
        <v>205</v>
      </c>
      <c r="F109" s="32" t="s">
        <v>69</v>
      </c>
      <c r="G109" s="32" t="s">
        <v>213</v>
      </c>
      <c r="H109" s="33" t="s">
        <v>71</v>
      </c>
      <c r="I109" s="31" t="s">
        <v>72</v>
      </c>
      <c r="J109" s="34" t="s">
        <v>73</v>
      </c>
      <c r="K109" s="35">
        <v>1</v>
      </c>
      <c r="L109" s="36">
        <v>69463.07</v>
      </c>
      <c r="M109" s="36">
        <v>21711.064996</v>
      </c>
      <c r="P109" s="23" t="s">
        <v>214</v>
      </c>
      <c r="Q109" s="23" t="s">
        <v>215</v>
      </c>
      <c r="R109" s="23" t="s">
        <v>76</v>
      </c>
      <c r="S109" s="23" t="s">
        <v>108</v>
      </c>
      <c r="T109" s="23" t="s">
        <v>216</v>
      </c>
      <c r="U109" s="23" t="s">
        <v>79</v>
      </c>
      <c r="V109" s="23" t="s">
        <v>218</v>
      </c>
      <c r="W109" s="78">
        <v>41.9463</v>
      </c>
      <c r="Z109" s="23">
        <v>1</v>
      </c>
      <c r="AA109" s="99">
        <v>1</v>
      </c>
      <c r="AB109" s="78">
        <v>1841</v>
      </c>
      <c r="AC109" s="78">
        <v>8530.064996000001</v>
      </c>
      <c r="AD109" s="78">
        <v>11340</v>
      </c>
      <c r="AE109" s="78">
        <v>0</v>
      </c>
    </row>
    <row r="110" spans="1:31" ht="12.75">
      <c r="A110" s="23">
        <v>131</v>
      </c>
      <c r="B110" s="23">
        <v>2400</v>
      </c>
      <c r="C110" s="30" t="s">
        <v>212</v>
      </c>
      <c r="D110" s="31" t="s">
        <v>67</v>
      </c>
      <c r="E110" s="32" t="s">
        <v>205</v>
      </c>
      <c r="F110" s="32" t="s">
        <v>69</v>
      </c>
      <c r="G110" s="32" t="s">
        <v>213</v>
      </c>
      <c r="H110" s="33" t="s">
        <v>71</v>
      </c>
      <c r="I110" s="31" t="s">
        <v>72</v>
      </c>
      <c r="J110" s="34" t="s">
        <v>73</v>
      </c>
      <c r="K110" s="35">
        <v>1</v>
      </c>
      <c r="L110" s="36">
        <v>84622.59</v>
      </c>
      <c r="M110" s="36">
        <v>23973.654051999998</v>
      </c>
      <c r="P110" s="23" t="s">
        <v>214</v>
      </c>
      <c r="Q110" s="23" t="s">
        <v>215</v>
      </c>
      <c r="R110" s="23" t="s">
        <v>76</v>
      </c>
      <c r="S110" s="23" t="s">
        <v>108</v>
      </c>
      <c r="T110" s="23" t="s">
        <v>216</v>
      </c>
      <c r="U110" s="23" t="s">
        <v>79</v>
      </c>
      <c r="V110" s="23" t="s">
        <v>219</v>
      </c>
      <c r="W110" s="78">
        <v>51.10060000000001</v>
      </c>
      <c r="Z110" s="23">
        <v>1</v>
      </c>
      <c r="AA110" s="99">
        <v>1</v>
      </c>
      <c r="AB110" s="78">
        <v>2242</v>
      </c>
      <c r="AC110" s="78">
        <v>10391.654052</v>
      </c>
      <c r="AD110" s="78">
        <v>11340</v>
      </c>
      <c r="AE110" s="78">
        <v>0</v>
      </c>
    </row>
    <row r="111" spans="1:31" ht="12.75">
      <c r="A111" s="23">
        <v>131</v>
      </c>
      <c r="B111" s="23">
        <v>2400</v>
      </c>
      <c r="C111" s="30" t="s">
        <v>212</v>
      </c>
      <c r="D111" s="31" t="s">
        <v>67</v>
      </c>
      <c r="E111" s="32" t="s">
        <v>205</v>
      </c>
      <c r="F111" s="32" t="s">
        <v>69</v>
      </c>
      <c r="G111" s="32" t="s">
        <v>213</v>
      </c>
      <c r="H111" s="33" t="s">
        <v>71</v>
      </c>
      <c r="I111" s="31" t="s">
        <v>72</v>
      </c>
      <c r="J111" s="34" t="s">
        <v>73</v>
      </c>
      <c r="K111" s="35">
        <v>1</v>
      </c>
      <c r="L111" s="36">
        <v>88954.03</v>
      </c>
      <c r="M111" s="36">
        <v>13280.554884000001</v>
      </c>
      <c r="P111" s="23" t="s">
        <v>214</v>
      </c>
      <c r="Q111" s="23" t="s">
        <v>215</v>
      </c>
      <c r="R111" s="23" t="s">
        <v>76</v>
      </c>
      <c r="S111" s="23" t="s">
        <v>77</v>
      </c>
      <c r="T111" s="23" t="s">
        <v>216</v>
      </c>
      <c r="U111" s="23" t="s">
        <v>79</v>
      </c>
      <c r="V111" s="23" t="s">
        <v>220</v>
      </c>
      <c r="W111" s="78">
        <v>53.7162</v>
      </c>
      <c r="Z111" s="23">
        <v>1</v>
      </c>
      <c r="AA111" s="99">
        <v>1</v>
      </c>
      <c r="AB111" s="78">
        <v>2357</v>
      </c>
      <c r="AC111" s="78">
        <v>10923.554884000001</v>
      </c>
      <c r="AD111" s="78">
        <v>0</v>
      </c>
      <c r="AE111" s="78">
        <v>0</v>
      </c>
    </row>
    <row r="112" ht="12.75">
      <c r="A112" s="105" t="s">
        <v>222</v>
      </c>
    </row>
    <row r="113" spans="1:31" ht="12.75">
      <c r="A113" s="23">
        <v>140</v>
      </c>
      <c r="B113" s="23">
        <v>1000</v>
      </c>
      <c r="C113" s="30" t="s">
        <v>223</v>
      </c>
      <c r="D113" s="31" t="s">
        <v>67</v>
      </c>
      <c r="E113" s="32" t="s">
        <v>68</v>
      </c>
      <c r="F113" s="32" t="s">
        <v>224</v>
      </c>
      <c r="G113" s="32" t="s">
        <v>225</v>
      </c>
      <c r="H113" s="33" t="s">
        <v>71</v>
      </c>
      <c r="I113" s="31" t="s">
        <v>72</v>
      </c>
      <c r="J113" s="34" t="s">
        <v>226</v>
      </c>
      <c r="K113" s="35">
        <v>1</v>
      </c>
      <c r="L113" s="36">
        <v>20950.72</v>
      </c>
      <c r="M113" s="36">
        <v>3127.7484160000004</v>
      </c>
      <c r="P113" s="23" t="s">
        <v>227</v>
      </c>
      <c r="Q113" s="23" t="s">
        <v>228</v>
      </c>
      <c r="R113" s="23" t="s">
        <v>76</v>
      </c>
      <c r="S113" s="23" t="s">
        <v>77</v>
      </c>
      <c r="T113" s="23" t="s">
        <v>229</v>
      </c>
      <c r="U113" s="23" t="s">
        <v>79</v>
      </c>
      <c r="V113" s="23" t="s">
        <v>230</v>
      </c>
      <c r="W113" s="78">
        <v>14.3106</v>
      </c>
      <c r="Z113" s="23">
        <v>1</v>
      </c>
      <c r="AA113" s="99">
        <v>1</v>
      </c>
      <c r="AB113" s="78">
        <v>555</v>
      </c>
      <c r="AC113" s="78">
        <v>2572.7484160000004</v>
      </c>
      <c r="AD113" s="78">
        <v>0</v>
      </c>
      <c r="AE113" s="78">
        <v>0</v>
      </c>
    </row>
    <row r="114" spans="1:31" ht="12.75">
      <c r="A114" s="23">
        <v>140</v>
      </c>
      <c r="B114" s="23">
        <v>1000</v>
      </c>
      <c r="C114" s="30" t="s">
        <v>223</v>
      </c>
      <c r="D114" s="31" t="s">
        <v>67</v>
      </c>
      <c r="E114" s="32" t="s">
        <v>68</v>
      </c>
      <c r="F114" s="32" t="s">
        <v>224</v>
      </c>
      <c r="G114" s="32" t="s">
        <v>225</v>
      </c>
      <c r="H114" s="33" t="s">
        <v>71</v>
      </c>
      <c r="I114" s="31" t="s">
        <v>72</v>
      </c>
      <c r="J114" s="34" t="s">
        <v>226</v>
      </c>
      <c r="K114" s="35">
        <v>1</v>
      </c>
      <c r="L114" s="36">
        <v>22865.63</v>
      </c>
      <c r="M114" s="36">
        <v>10568.299364</v>
      </c>
      <c r="P114" s="23" t="s">
        <v>227</v>
      </c>
      <c r="Q114" s="23" t="s">
        <v>228</v>
      </c>
      <c r="R114" s="23" t="s">
        <v>76</v>
      </c>
      <c r="S114" s="23" t="s">
        <v>77</v>
      </c>
      <c r="T114" s="23" t="s">
        <v>229</v>
      </c>
      <c r="U114" s="23" t="s">
        <v>79</v>
      </c>
      <c r="V114" s="23" t="s">
        <v>231</v>
      </c>
      <c r="W114" s="78">
        <v>15.6186</v>
      </c>
      <c r="Z114" s="23">
        <v>1</v>
      </c>
      <c r="AA114" s="99">
        <v>1</v>
      </c>
      <c r="AB114" s="78">
        <v>606</v>
      </c>
      <c r="AC114" s="78">
        <v>2807.8993640000003</v>
      </c>
      <c r="AD114" s="78">
        <v>0</v>
      </c>
      <c r="AE114" s="78">
        <v>7154.4</v>
      </c>
    </row>
    <row r="115" spans="1:31" ht="12.75">
      <c r="A115" s="23">
        <v>140</v>
      </c>
      <c r="B115" s="23">
        <v>1000</v>
      </c>
      <c r="C115" s="30" t="s">
        <v>223</v>
      </c>
      <c r="D115" s="31" t="s">
        <v>67</v>
      </c>
      <c r="E115" s="32" t="s">
        <v>68</v>
      </c>
      <c r="F115" s="32" t="s">
        <v>224</v>
      </c>
      <c r="G115" s="32" t="s">
        <v>225</v>
      </c>
      <c r="H115" s="33" t="s">
        <v>71</v>
      </c>
      <c r="I115" s="31" t="s">
        <v>72</v>
      </c>
      <c r="J115" s="34" t="s">
        <v>226</v>
      </c>
      <c r="K115" s="35">
        <v>1</v>
      </c>
      <c r="L115" s="36">
        <v>24301.96</v>
      </c>
      <c r="M115" s="36">
        <v>10782.680688</v>
      </c>
      <c r="P115" s="23" t="s">
        <v>227</v>
      </c>
      <c r="Q115" s="23" t="s">
        <v>228</v>
      </c>
      <c r="R115" s="23" t="s">
        <v>76</v>
      </c>
      <c r="S115" s="23" t="s">
        <v>77</v>
      </c>
      <c r="T115" s="23" t="s">
        <v>229</v>
      </c>
      <c r="U115" s="23" t="s">
        <v>79</v>
      </c>
      <c r="V115" s="23" t="s">
        <v>232</v>
      </c>
      <c r="W115" s="78">
        <v>16.5997</v>
      </c>
      <c r="Z115" s="23">
        <v>1</v>
      </c>
      <c r="AA115" s="99">
        <v>1</v>
      </c>
      <c r="AB115" s="78">
        <v>644</v>
      </c>
      <c r="AC115" s="78">
        <v>2984.280688</v>
      </c>
      <c r="AD115" s="78">
        <v>0</v>
      </c>
      <c r="AE115" s="78">
        <v>7154.4</v>
      </c>
    </row>
    <row r="116" spans="1:31" ht="12.75">
      <c r="A116" s="23">
        <v>140</v>
      </c>
      <c r="B116" s="23">
        <v>1000</v>
      </c>
      <c r="C116" s="30" t="s">
        <v>223</v>
      </c>
      <c r="D116" s="31" t="s">
        <v>67</v>
      </c>
      <c r="E116" s="32" t="s">
        <v>68</v>
      </c>
      <c r="F116" s="32" t="s">
        <v>224</v>
      </c>
      <c r="G116" s="32" t="s">
        <v>225</v>
      </c>
      <c r="H116" s="33" t="s">
        <v>71</v>
      </c>
      <c r="I116" s="31" t="s">
        <v>72</v>
      </c>
      <c r="J116" s="34" t="s">
        <v>226</v>
      </c>
      <c r="K116" s="35">
        <v>1</v>
      </c>
      <c r="L116" s="36">
        <v>27653.2</v>
      </c>
      <c r="M116" s="36">
        <v>11283.21296</v>
      </c>
      <c r="P116" s="23" t="s">
        <v>227</v>
      </c>
      <c r="Q116" s="23" t="s">
        <v>228</v>
      </c>
      <c r="R116" s="23" t="s">
        <v>76</v>
      </c>
      <c r="S116" s="23" t="s">
        <v>77</v>
      </c>
      <c r="T116" s="23" t="s">
        <v>229</v>
      </c>
      <c r="U116" s="23" t="s">
        <v>79</v>
      </c>
      <c r="V116" s="23" t="s">
        <v>233</v>
      </c>
      <c r="W116" s="78">
        <v>18.8888</v>
      </c>
      <c r="Z116" s="23">
        <v>1</v>
      </c>
      <c r="AA116" s="99">
        <v>1</v>
      </c>
      <c r="AB116" s="78">
        <v>733</v>
      </c>
      <c r="AC116" s="78">
        <v>3395.81296</v>
      </c>
      <c r="AD116" s="78">
        <v>0</v>
      </c>
      <c r="AE116" s="78">
        <v>7154.4</v>
      </c>
    </row>
    <row r="117" spans="1:31" ht="12.75">
      <c r="A117" s="23">
        <v>140</v>
      </c>
      <c r="B117" s="23">
        <v>1000</v>
      </c>
      <c r="C117" s="30" t="s">
        <v>223</v>
      </c>
      <c r="D117" s="31" t="s">
        <v>67</v>
      </c>
      <c r="E117" s="32" t="s">
        <v>68</v>
      </c>
      <c r="F117" s="32" t="s">
        <v>224</v>
      </c>
      <c r="G117" s="32" t="s">
        <v>225</v>
      </c>
      <c r="H117" s="33" t="s">
        <v>71</v>
      </c>
      <c r="I117" s="31" t="s">
        <v>72</v>
      </c>
      <c r="J117" s="34" t="s">
        <v>226</v>
      </c>
      <c r="K117" s="35">
        <v>1</v>
      </c>
      <c r="L117" s="36">
        <v>28610.66</v>
      </c>
      <c r="M117" s="36">
        <v>11110.789047999999</v>
      </c>
      <c r="P117" s="23" t="s">
        <v>227</v>
      </c>
      <c r="Q117" s="23" t="s">
        <v>228</v>
      </c>
      <c r="R117" s="23" t="s">
        <v>76</v>
      </c>
      <c r="S117" s="23" t="s">
        <v>77</v>
      </c>
      <c r="T117" s="23" t="s">
        <v>229</v>
      </c>
      <c r="U117" s="23" t="s">
        <v>79</v>
      </c>
      <c r="V117" s="23" t="s">
        <v>234</v>
      </c>
      <c r="W117" s="78">
        <v>19.5428</v>
      </c>
      <c r="Z117" s="23">
        <v>1</v>
      </c>
      <c r="AA117" s="99">
        <v>1</v>
      </c>
      <c r="AB117" s="78">
        <v>443</v>
      </c>
      <c r="AC117" s="78">
        <v>3513.389048</v>
      </c>
      <c r="AD117" s="78">
        <v>0</v>
      </c>
      <c r="AE117" s="78">
        <v>7154.4</v>
      </c>
    </row>
    <row r="118" spans="1:31" ht="12.75">
      <c r="A118" s="23">
        <v>140</v>
      </c>
      <c r="B118" s="23">
        <v>1000</v>
      </c>
      <c r="C118" s="30" t="s">
        <v>223</v>
      </c>
      <c r="D118" s="31" t="s">
        <v>67</v>
      </c>
      <c r="E118" s="32" t="s">
        <v>68</v>
      </c>
      <c r="F118" s="32" t="s">
        <v>224</v>
      </c>
      <c r="G118" s="32" t="s">
        <v>225</v>
      </c>
      <c r="H118" s="33" t="s">
        <v>71</v>
      </c>
      <c r="I118" s="31" t="s">
        <v>72</v>
      </c>
      <c r="J118" s="34" t="s">
        <v>226</v>
      </c>
      <c r="K118" s="35">
        <v>1</v>
      </c>
      <c r="L118" s="36">
        <v>28610.66</v>
      </c>
      <c r="M118" s="36">
        <v>11425.789047999999</v>
      </c>
      <c r="P118" s="23" t="s">
        <v>227</v>
      </c>
      <c r="Q118" s="23" t="s">
        <v>228</v>
      </c>
      <c r="R118" s="23" t="s">
        <v>76</v>
      </c>
      <c r="S118" s="23" t="s">
        <v>77</v>
      </c>
      <c r="T118" s="23" t="s">
        <v>229</v>
      </c>
      <c r="U118" s="23" t="s">
        <v>79</v>
      </c>
      <c r="V118" s="23" t="s">
        <v>234</v>
      </c>
      <c r="W118" s="78">
        <v>19.5428</v>
      </c>
      <c r="Z118" s="23">
        <v>1</v>
      </c>
      <c r="AA118" s="99">
        <v>1</v>
      </c>
      <c r="AB118" s="78">
        <v>758</v>
      </c>
      <c r="AC118" s="78">
        <v>3513.389048</v>
      </c>
      <c r="AD118" s="78">
        <v>0</v>
      </c>
      <c r="AE118" s="78">
        <v>7154.4</v>
      </c>
    </row>
    <row r="119" ht="12.75">
      <c r="A119" s="105" t="s">
        <v>236</v>
      </c>
    </row>
    <row r="120" spans="1:31" ht="12.75">
      <c r="A120" s="23">
        <v>142</v>
      </c>
      <c r="B120" s="23">
        <v>2100</v>
      </c>
      <c r="C120" s="30" t="s">
        <v>237</v>
      </c>
      <c r="D120" s="31" t="s">
        <v>67</v>
      </c>
      <c r="E120" s="32" t="s">
        <v>238</v>
      </c>
      <c r="F120" s="32" t="s">
        <v>108</v>
      </c>
      <c r="G120" s="32" t="s">
        <v>239</v>
      </c>
      <c r="H120" s="33" t="s">
        <v>71</v>
      </c>
      <c r="I120" s="31" t="s">
        <v>72</v>
      </c>
      <c r="J120" s="34" t="s">
        <v>73</v>
      </c>
      <c r="K120" s="35">
        <v>1</v>
      </c>
      <c r="L120" s="36">
        <v>29841.29</v>
      </c>
      <c r="M120" s="36">
        <v>4455.510412</v>
      </c>
      <c r="P120" s="23" t="s">
        <v>240</v>
      </c>
      <c r="Q120" s="23" t="s">
        <v>241</v>
      </c>
      <c r="R120" s="23" t="s">
        <v>76</v>
      </c>
      <c r="S120" s="23" t="s">
        <v>108</v>
      </c>
      <c r="T120" s="23" t="s">
        <v>242</v>
      </c>
      <c r="U120" s="23" t="s">
        <v>79</v>
      </c>
      <c r="V120" s="23" t="s">
        <v>243</v>
      </c>
      <c r="W120" s="78">
        <v>18.0201</v>
      </c>
      <c r="Z120" s="23">
        <v>1</v>
      </c>
      <c r="AA120" s="99">
        <v>1</v>
      </c>
      <c r="AB120" s="78">
        <v>791</v>
      </c>
      <c r="AC120" s="78">
        <v>3664.510412</v>
      </c>
      <c r="AD120" s="78">
        <v>0</v>
      </c>
      <c r="AE120" s="78">
        <v>0</v>
      </c>
    </row>
    <row r="121" spans="1:31" ht="12.75">
      <c r="A121" s="23">
        <v>142</v>
      </c>
      <c r="B121" s="23">
        <v>2400</v>
      </c>
      <c r="C121" s="30" t="s">
        <v>244</v>
      </c>
      <c r="D121" s="31" t="s">
        <v>67</v>
      </c>
      <c r="E121" s="32" t="s">
        <v>205</v>
      </c>
      <c r="F121" s="32" t="s">
        <v>245</v>
      </c>
      <c r="G121" s="32" t="s">
        <v>239</v>
      </c>
      <c r="H121" s="33" t="s">
        <v>71</v>
      </c>
      <c r="I121" s="31" t="s">
        <v>72</v>
      </c>
      <c r="J121" s="34" t="s">
        <v>73</v>
      </c>
      <c r="K121" s="35">
        <v>1</v>
      </c>
      <c r="L121" s="36">
        <v>29106.72</v>
      </c>
      <c r="M121" s="36">
        <v>4345.305216000001</v>
      </c>
      <c r="P121" s="23" t="s">
        <v>246</v>
      </c>
      <c r="Q121" s="23" t="s">
        <v>247</v>
      </c>
      <c r="R121" s="23" t="s">
        <v>76</v>
      </c>
      <c r="S121" s="23" t="s">
        <v>108</v>
      </c>
      <c r="T121" s="23" t="s">
        <v>248</v>
      </c>
      <c r="U121" s="23" t="s">
        <v>79</v>
      </c>
      <c r="V121" s="23" t="s">
        <v>249</v>
      </c>
      <c r="W121" s="78">
        <v>18.8515</v>
      </c>
      <c r="Z121" s="23">
        <v>1</v>
      </c>
      <c r="AA121" s="99">
        <v>1</v>
      </c>
      <c r="AB121" s="78">
        <v>771</v>
      </c>
      <c r="AC121" s="78">
        <v>3574.305216</v>
      </c>
      <c r="AD121" s="78">
        <v>0</v>
      </c>
      <c r="AE121" s="78">
        <v>0</v>
      </c>
    </row>
    <row r="122" spans="1:31" ht="12.75">
      <c r="A122" s="23">
        <v>142</v>
      </c>
      <c r="B122" s="23">
        <v>2400</v>
      </c>
      <c r="C122" s="30" t="s">
        <v>244</v>
      </c>
      <c r="D122" s="31" t="s">
        <v>67</v>
      </c>
      <c r="E122" s="32" t="s">
        <v>205</v>
      </c>
      <c r="F122" s="32" t="s">
        <v>245</v>
      </c>
      <c r="G122" s="32" t="s">
        <v>239</v>
      </c>
      <c r="H122" s="33" t="s">
        <v>71</v>
      </c>
      <c r="I122" s="31" t="s">
        <v>72</v>
      </c>
      <c r="J122" s="34" t="s">
        <v>73</v>
      </c>
      <c r="K122" s="35">
        <v>0</v>
      </c>
      <c r="L122" s="36">
        <v>0</v>
      </c>
      <c r="M122" s="36">
        <v>0</v>
      </c>
      <c r="P122" s="23" t="s">
        <v>250</v>
      </c>
      <c r="Q122" s="23" t="s">
        <v>251</v>
      </c>
      <c r="R122" s="23" t="s">
        <v>76</v>
      </c>
      <c r="S122" s="23" t="s">
        <v>252</v>
      </c>
      <c r="T122" s="23" t="s">
        <v>253</v>
      </c>
      <c r="U122" s="23" t="s">
        <v>254</v>
      </c>
      <c r="V122" s="23" t="s">
        <v>255</v>
      </c>
      <c r="W122" s="78">
        <v>19.9985</v>
      </c>
      <c r="Z122" s="23">
        <v>0</v>
      </c>
      <c r="AA122" s="99">
        <v>1</v>
      </c>
      <c r="AB122" s="78">
        <v>0</v>
      </c>
      <c r="AC122" s="78">
        <v>0</v>
      </c>
      <c r="AD122" s="78">
        <v>0</v>
      </c>
      <c r="AE122" s="78">
        <v>0</v>
      </c>
    </row>
    <row r="123" spans="1:31" ht="12.75">
      <c r="A123" s="23">
        <v>142</v>
      </c>
      <c r="B123" s="23">
        <v>2400</v>
      </c>
      <c r="C123" s="30" t="s">
        <v>256</v>
      </c>
      <c r="D123" s="31" t="s">
        <v>67</v>
      </c>
      <c r="E123" s="32" t="s">
        <v>205</v>
      </c>
      <c r="F123" s="32" t="s">
        <v>245</v>
      </c>
      <c r="G123" s="32" t="s">
        <v>239</v>
      </c>
      <c r="H123" s="33" t="s">
        <v>71</v>
      </c>
      <c r="I123" s="31" t="s">
        <v>72</v>
      </c>
      <c r="J123" s="34" t="s">
        <v>73</v>
      </c>
      <c r="K123" s="35">
        <v>1</v>
      </c>
      <c r="L123" s="36">
        <v>24359.22</v>
      </c>
      <c r="M123" s="36">
        <v>10791.712216</v>
      </c>
      <c r="P123" s="23" t="s">
        <v>257</v>
      </c>
      <c r="Q123" s="23" t="s">
        <v>258</v>
      </c>
      <c r="R123" s="23" t="s">
        <v>76</v>
      </c>
      <c r="S123" s="23" t="s">
        <v>140</v>
      </c>
      <c r="T123" s="23" t="s">
        <v>248</v>
      </c>
      <c r="U123" s="23" t="s">
        <v>79</v>
      </c>
      <c r="V123" s="23" t="s">
        <v>259</v>
      </c>
      <c r="W123" s="78">
        <v>15.7767</v>
      </c>
      <c r="Z123" s="23">
        <v>1</v>
      </c>
      <c r="AA123" s="99">
        <v>1</v>
      </c>
      <c r="AB123" s="78">
        <v>646</v>
      </c>
      <c r="AC123" s="78">
        <v>2991.3122160000003</v>
      </c>
      <c r="AD123" s="78">
        <v>0</v>
      </c>
      <c r="AE123" s="78">
        <v>7154.4</v>
      </c>
    </row>
    <row r="124" spans="1:31" ht="12.75">
      <c r="A124" s="23">
        <v>142</v>
      </c>
      <c r="B124" s="23">
        <v>2400</v>
      </c>
      <c r="C124" s="30" t="s">
        <v>260</v>
      </c>
      <c r="D124" s="31" t="s">
        <v>67</v>
      </c>
      <c r="E124" s="32" t="s">
        <v>205</v>
      </c>
      <c r="F124" s="32" t="s">
        <v>245</v>
      </c>
      <c r="G124" s="32" t="s">
        <v>239</v>
      </c>
      <c r="H124" s="33" t="s">
        <v>71</v>
      </c>
      <c r="I124" s="31" t="s">
        <v>72</v>
      </c>
      <c r="J124" s="34" t="s">
        <v>73</v>
      </c>
      <c r="K124" s="35">
        <v>1</v>
      </c>
      <c r="L124" s="36">
        <v>34773.87</v>
      </c>
      <c r="M124" s="36">
        <v>12346.631236000001</v>
      </c>
      <c r="P124" s="23" t="s">
        <v>261</v>
      </c>
      <c r="Q124" s="23" t="s">
        <v>262</v>
      </c>
      <c r="R124" s="23" t="s">
        <v>76</v>
      </c>
      <c r="S124" s="23" t="s">
        <v>108</v>
      </c>
      <c r="T124" s="23" t="s">
        <v>263</v>
      </c>
      <c r="U124" s="23" t="s">
        <v>79</v>
      </c>
      <c r="V124" s="23" t="s">
        <v>264</v>
      </c>
      <c r="W124" s="78">
        <v>18.3406</v>
      </c>
      <c r="Z124" s="23">
        <v>1</v>
      </c>
      <c r="AA124" s="99">
        <v>1</v>
      </c>
      <c r="AB124" s="78">
        <v>922</v>
      </c>
      <c r="AC124" s="78">
        <v>4270.2312360000005</v>
      </c>
      <c r="AD124" s="78">
        <v>0</v>
      </c>
      <c r="AE124" s="78">
        <v>7154.4</v>
      </c>
    </row>
    <row r="125" spans="1:31" ht="12.75">
      <c r="A125" s="23">
        <v>142</v>
      </c>
      <c r="B125" s="23">
        <v>2400</v>
      </c>
      <c r="C125" s="30" t="s">
        <v>256</v>
      </c>
      <c r="D125" s="31" t="s">
        <v>67</v>
      </c>
      <c r="E125" s="32" t="s">
        <v>205</v>
      </c>
      <c r="F125" s="32" t="s">
        <v>245</v>
      </c>
      <c r="G125" s="32" t="s">
        <v>239</v>
      </c>
      <c r="H125" s="33" t="s">
        <v>71</v>
      </c>
      <c r="I125" s="31" t="s">
        <v>72</v>
      </c>
      <c r="J125" s="34" t="s">
        <v>73</v>
      </c>
      <c r="K125" s="35">
        <v>1</v>
      </c>
      <c r="L125" s="36">
        <v>33761.26</v>
      </c>
      <c r="M125" s="36">
        <v>12195.282728</v>
      </c>
      <c r="P125" s="23" t="s">
        <v>257</v>
      </c>
      <c r="Q125" s="23" t="s">
        <v>258</v>
      </c>
      <c r="R125" s="23" t="s">
        <v>76</v>
      </c>
      <c r="S125" s="23" t="s">
        <v>77</v>
      </c>
      <c r="T125" s="23" t="s">
        <v>248</v>
      </c>
      <c r="U125" s="23" t="s">
        <v>79</v>
      </c>
      <c r="V125" s="23" t="s">
        <v>265</v>
      </c>
      <c r="W125" s="78">
        <v>21.866100000000003</v>
      </c>
      <c r="Z125" s="23">
        <v>1</v>
      </c>
      <c r="AA125" s="99">
        <v>1</v>
      </c>
      <c r="AB125" s="78">
        <v>895</v>
      </c>
      <c r="AC125" s="78">
        <v>4145.8827280000005</v>
      </c>
      <c r="AD125" s="78">
        <v>0</v>
      </c>
      <c r="AE125" s="78">
        <v>7154.4</v>
      </c>
    </row>
    <row r="126" spans="1:31" ht="12.75">
      <c r="A126" s="23">
        <v>142</v>
      </c>
      <c r="B126" s="23">
        <v>2400</v>
      </c>
      <c r="C126" s="30" t="s">
        <v>256</v>
      </c>
      <c r="D126" s="31" t="s">
        <v>67</v>
      </c>
      <c r="E126" s="32" t="s">
        <v>205</v>
      </c>
      <c r="F126" s="32" t="s">
        <v>245</v>
      </c>
      <c r="G126" s="32" t="s">
        <v>239</v>
      </c>
      <c r="H126" s="33" t="s">
        <v>71</v>
      </c>
      <c r="I126" s="31" t="s">
        <v>72</v>
      </c>
      <c r="J126" s="34" t="s">
        <v>73</v>
      </c>
      <c r="K126" s="35">
        <v>1</v>
      </c>
      <c r="L126" s="36">
        <v>33761.26</v>
      </c>
      <c r="M126" s="36">
        <v>12195.282728</v>
      </c>
      <c r="P126" s="23" t="s">
        <v>257</v>
      </c>
      <c r="Q126" s="23" t="s">
        <v>258</v>
      </c>
      <c r="R126" s="23" t="s">
        <v>76</v>
      </c>
      <c r="S126" s="23" t="s">
        <v>77</v>
      </c>
      <c r="T126" s="23" t="s">
        <v>248</v>
      </c>
      <c r="U126" s="23" t="s">
        <v>79</v>
      </c>
      <c r="V126" s="23" t="s">
        <v>265</v>
      </c>
      <c r="W126" s="78">
        <v>21.866100000000003</v>
      </c>
      <c r="Z126" s="23">
        <v>1</v>
      </c>
      <c r="AA126" s="99">
        <v>1</v>
      </c>
      <c r="AB126" s="78">
        <v>895</v>
      </c>
      <c r="AC126" s="78">
        <v>4145.8827280000005</v>
      </c>
      <c r="AD126" s="78">
        <v>0</v>
      </c>
      <c r="AE126" s="78">
        <v>7154.4</v>
      </c>
    </row>
    <row r="127" spans="1:31" ht="12.75">
      <c r="A127" s="23">
        <v>142</v>
      </c>
      <c r="B127" s="23">
        <v>2400</v>
      </c>
      <c r="C127" s="30" t="s">
        <v>266</v>
      </c>
      <c r="D127" s="31" t="s">
        <v>67</v>
      </c>
      <c r="E127" s="32" t="s">
        <v>205</v>
      </c>
      <c r="F127" s="32" t="s">
        <v>245</v>
      </c>
      <c r="G127" s="32" t="s">
        <v>239</v>
      </c>
      <c r="H127" s="33" t="s">
        <v>71</v>
      </c>
      <c r="I127" s="31" t="s">
        <v>72</v>
      </c>
      <c r="J127" s="34" t="s">
        <v>73</v>
      </c>
      <c r="K127" s="35">
        <v>0</v>
      </c>
      <c r="L127" s="36">
        <v>590.615</v>
      </c>
      <c r="M127" s="36">
        <v>88.527522</v>
      </c>
      <c r="Q127" s="23" t="s">
        <v>267</v>
      </c>
      <c r="R127" s="23" t="s">
        <v>147</v>
      </c>
      <c r="S127" s="23" t="s">
        <v>108</v>
      </c>
      <c r="T127" s="23" t="s">
        <v>248</v>
      </c>
      <c r="U127" s="23" t="s">
        <v>149</v>
      </c>
      <c r="V127" s="23" t="s">
        <v>268</v>
      </c>
      <c r="W127" s="78">
        <v>0</v>
      </c>
      <c r="Z127" s="23">
        <v>0</v>
      </c>
      <c r="AA127" s="99">
        <v>1</v>
      </c>
      <c r="AB127" s="78">
        <v>16</v>
      </c>
      <c r="AC127" s="78">
        <v>72.527522</v>
      </c>
      <c r="AD127" s="78">
        <v>0</v>
      </c>
      <c r="AE127" s="78">
        <v>0</v>
      </c>
    </row>
    <row r="128" ht="12.75">
      <c r="A128" s="105" t="s">
        <v>270</v>
      </c>
    </row>
    <row r="129" spans="1:31" ht="12.75">
      <c r="A129" s="23">
        <v>165</v>
      </c>
      <c r="B129" s="23">
        <v>2220</v>
      </c>
      <c r="C129" s="30" t="s">
        <v>271</v>
      </c>
      <c r="D129" s="31" t="s">
        <v>67</v>
      </c>
      <c r="E129" s="32" t="s">
        <v>272</v>
      </c>
      <c r="F129" s="32" t="s">
        <v>69</v>
      </c>
      <c r="G129" s="32" t="s">
        <v>70</v>
      </c>
      <c r="H129" s="33" t="s">
        <v>71</v>
      </c>
      <c r="I129" s="31" t="s">
        <v>72</v>
      </c>
      <c r="J129" s="34" t="s">
        <v>273</v>
      </c>
      <c r="K129" s="35">
        <v>1</v>
      </c>
      <c r="L129" s="36">
        <v>67216.98</v>
      </c>
      <c r="M129" s="36">
        <v>10035.245144</v>
      </c>
      <c r="P129" s="23" t="s">
        <v>274</v>
      </c>
      <c r="Q129" s="23" t="s">
        <v>275</v>
      </c>
      <c r="R129" s="23" t="s">
        <v>76</v>
      </c>
      <c r="S129" s="23" t="s">
        <v>77</v>
      </c>
      <c r="T129" s="23" t="s">
        <v>78</v>
      </c>
      <c r="U129" s="23" t="s">
        <v>79</v>
      </c>
      <c r="V129" s="23" t="s">
        <v>276</v>
      </c>
      <c r="W129" s="78">
        <v>45.6637</v>
      </c>
      <c r="Z129" s="23">
        <v>1</v>
      </c>
      <c r="AA129" s="99">
        <v>1</v>
      </c>
      <c r="AB129" s="78">
        <v>1781</v>
      </c>
      <c r="AC129" s="78">
        <v>8254.245144</v>
      </c>
      <c r="AD129" s="78">
        <v>0</v>
      </c>
      <c r="AE129" s="78">
        <v>0</v>
      </c>
    </row>
    <row r="130" ht="12.75">
      <c r="A130" s="105" t="s">
        <v>278</v>
      </c>
    </row>
    <row r="131" spans="1:31" ht="12.75">
      <c r="A131" s="23">
        <v>173</v>
      </c>
      <c r="B131" s="23">
        <v>2100</v>
      </c>
      <c r="C131" s="30" t="s">
        <v>279</v>
      </c>
      <c r="D131" s="31" t="s">
        <v>67</v>
      </c>
      <c r="E131" s="32" t="s">
        <v>238</v>
      </c>
      <c r="F131" s="32" t="s">
        <v>175</v>
      </c>
      <c r="G131" s="32" t="s">
        <v>280</v>
      </c>
      <c r="H131" s="33" t="s">
        <v>71</v>
      </c>
      <c r="I131" s="31" t="s">
        <v>72</v>
      </c>
      <c r="J131" s="34" t="s">
        <v>73</v>
      </c>
      <c r="K131" s="35">
        <v>1</v>
      </c>
      <c r="L131" s="36">
        <v>45639.91</v>
      </c>
      <c r="M131" s="36">
        <v>6813.580948000001</v>
      </c>
      <c r="P131" s="23" t="s">
        <v>281</v>
      </c>
      <c r="Q131" s="23" t="s">
        <v>282</v>
      </c>
      <c r="R131" s="23" t="s">
        <v>76</v>
      </c>
      <c r="S131" s="23" t="s">
        <v>77</v>
      </c>
      <c r="T131" s="23" t="s">
        <v>78</v>
      </c>
      <c r="U131" s="23" t="s">
        <v>79</v>
      </c>
      <c r="V131" s="23" t="s">
        <v>283</v>
      </c>
      <c r="W131" s="78">
        <v>31.005399999999998</v>
      </c>
      <c r="Z131" s="23">
        <v>1</v>
      </c>
      <c r="AA131" s="99">
        <v>1</v>
      </c>
      <c r="AB131" s="78">
        <v>1209</v>
      </c>
      <c r="AC131" s="78">
        <v>5604.580948000001</v>
      </c>
      <c r="AD131" s="78">
        <v>0</v>
      </c>
      <c r="AE131" s="78">
        <v>0</v>
      </c>
    </row>
    <row r="132" spans="1:31" ht="12.75">
      <c r="A132" s="23">
        <v>173</v>
      </c>
      <c r="B132" s="23">
        <v>2100</v>
      </c>
      <c r="C132" s="30" t="s">
        <v>279</v>
      </c>
      <c r="D132" s="31" t="s">
        <v>67</v>
      </c>
      <c r="E132" s="32" t="s">
        <v>238</v>
      </c>
      <c r="F132" s="32" t="s">
        <v>175</v>
      </c>
      <c r="G132" s="32" t="s">
        <v>280</v>
      </c>
      <c r="H132" s="33" t="s">
        <v>71</v>
      </c>
      <c r="I132" s="31" t="s">
        <v>72</v>
      </c>
      <c r="J132" s="34" t="s">
        <v>73</v>
      </c>
      <c r="K132" s="35">
        <v>1</v>
      </c>
      <c r="L132" s="36">
        <v>61510.61</v>
      </c>
      <c r="M132" s="36">
        <v>9183.502908</v>
      </c>
      <c r="P132" s="23" t="s">
        <v>281</v>
      </c>
      <c r="Q132" s="23" t="s">
        <v>282</v>
      </c>
      <c r="R132" s="23" t="s">
        <v>76</v>
      </c>
      <c r="S132" s="23" t="s">
        <v>77</v>
      </c>
      <c r="T132" s="23" t="s">
        <v>78</v>
      </c>
      <c r="U132" s="23" t="s">
        <v>79</v>
      </c>
      <c r="V132" s="23" t="s">
        <v>284</v>
      </c>
      <c r="W132" s="78">
        <v>41.7871</v>
      </c>
      <c r="Z132" s="23">
        <v>1</v>
      </c>
      <c r="AA132" s="99">
        <v>1</v>
      </c>
      <c r="AB132" s="78">
        <v>1630</v>
      </c>
      <c r="AC132" s="78">
        <v>7553.502908</v>
      </c>
      <c r="AD132" s="78">
        <v>0</v>
      </c>
      <c r="AE132" s="78">
        <v>0</v>
      </c>
    </row>
    <row r="133" spans="1:31" ht="12.75">
      <c r="A133" s="23">
        <v>173</v>
      </c>
      <c r="B133" s="23">
        <v>2100</v>
      </c>
      <c r="C133" s="30" t="s">
        <v>279</v>
      </c>
      <c r="D133" s="31" t="s">
        <v>67</v>
      </c>
      <c r="E133" s="32" t="s">
        <v>238</v>
      </c>
      <c r="F133" s="32" t="s">
        <v>175</v>
      </c>
      <c r="G133" s="32" t="s">
        <v>280</v>
      </c>
      <c r="H133" s="33" t="s">
        <v>71</v>
      </c>
      <c r="I133" s="31" t="s">
        <v>72</v>
      </c>
      <c r="J133" s="34" t="s">
        <v>73</v>
      </c>
      <c r="K133" s="35">
        <v>1</v>
      </c>
      <c r="L133" s="36">
        <v>69304.69</v>
      </c>
      <c r="M133" s="36">
        <v>21687.615932</v>
      </c>
      <c r="P133" s="23" t="s">
        <v>281</v>
      </c>
      <c r="Q133" s="23" t="s">
        <v>282</v>
      </c>
      <c r="R133" s="23" t="s">
        <v>76</v>
      </c>
      <c r="S133" s="23" t="s">
        <v>108</v>
      </c>
      <c r="T133" s="23" t="s">
        <v>78</v>
      </c>
      <c r="U133" s="23" t="s">
        <v>79</v>
      </c>
      <c r="V133" s="23" t="s">
        <v>285</v>
      </c>
      <c r="W133" s="78">
        <v>47.082</v>
      </c>
      <c r="Z133" s="23">
        <v>1</v>
      </c>
      <c r="AA133" s="99">
        <v>1</v>
      </c>
      <c r="AB133" s="78">
        <v>1837</v>
      </c>
      <c r="AC133" s="78">
        <v>8510.615932</v>
      </c>
      <c r="AD133" s="78">
        <v>11340</v>
      </c>
      <c r="AE133" s="78">
        <v>0</v>
      </c>
    </row>
    <row r="134" spans="1:31" ht="12.75">
      <c r="A134" s="23">
        <v>173</v>
      </c>
      <c r="B134" s="23">
        <v>2100</v>
      </c>
      <c r="C134" s="30" t="s">
        <v>286</v>
      </c>
      <c r="D134" s="31" t="s">
        <v>67</v>
      </c>
      <c r="E134" s="32" t="s">
        <v>238</v>
      </c>
      <c r="F134" s="32" t="s">
        <v>175</v>
      </c>
      <c r="G134" s="32" t="s">
        <v>280</v>
      </c>
      <c r="H134" s="33" t="s">
        <v>71</v>
      </c>
      <c r="I134" s="31" t="s">
        <v>72</v>
      </c>
      <c r="J134" s="34" t="s">
        <v>73</v>
      </c>
      <c r="K134" s="35">
        <v>1</v>
      </c>
      <c r="L134" s="36">
        <v>91961.48</v>
      </c>
      <c r="M134" s="36">
        <v>25069.869744</v>
      </c>
      <c r="P134" s="23" t="s">
        <v>287</v>
      </c>
      <c r="Q134" s="23" t="s">
        <v>288</v>
      </c>
      <c r="R134" s="23" t="s">
        <v>76</v>
      </c>
      <c r="S134" s="23" t="s">
        <v>108</v>
      </c>
      <c r="T134" s="23" t="s">
        <v>289</v>
      </c>
      <c r="U134" s="23" t="s">
        <v>79</v>
      </c>
      <c r="V134" s="23" t="s">
        <v>290</v>
      </c>
      <c r="W134" s="78">
        <v>55.53229999999999</v>
      </c>
      <c r="Z134" s="23">
        <v>1</v>
      </c>
      <c r="AA134" s="99">
        <v>1</v>
      </c>
      <c r="AB134" s="78">
        <v>2437</v>
      </c>
      <c r="AC134" s="78">
        <v>11292.869744</v>
      </c>
      <c r="AD134" s="78">
        <v>11340</v>
      </c>
      <c r="AE134" s="78">
        <v>0</v>
      </c>
    </row>
    <row r="135" ht="12.75">
      <c r="A135" s="105" t="s">
        <v>293</v>
      </c>
    </row>
    <row r="136" spans="1:31" ht="12.75">
      <c r="A136" s="23">
        <v>181</v>
      </c>
      <c r="B136" s="23">
        <v>2600</v>
      </c>
      <c r="C136" s="30" t="s">
        <v>294</v>
      </c>
      <c r="D136" s="31" t="s">
        <v>67</v>
      </c>
      <c r="E136" s="32" t="s">
        <v>295</v>
      </c>
      <c r="F136" s="32" t="s">
        <v>108</v>
      </c>
      <c r="G136" s="32" t="s">
        <v>213</v>
      </c>
      <c r="H136" s="33" t="s">
        <v>71</v>
      </c>
      <c r="I136" s="31" t="s">
        <v>72</v>
      </c>
      <c r="J136" s="34" t="s">
        <v>73</v>
      </c>
      <c r="K136" s="35">
        <v>1</v>
      </c>
      <c r="L136" s="36">
        <v>42738.08</v>
      </c>
      <c r="M136" s="36">
        <v>8517.236224</v>
      </c>
      <c r="P136" s="23" t="s">
        <v>296</v>
      </c>
      <c r="Q136" s="23" t="s">
        <v>297</v>
      </c>
      <c r="R136" s="23" t="s">
        <v>76</v>
      </c>
      <c r="S136" s="23" t="s">
        <v>77</v>
      </c>
      <c r="T136" s="23" t="s">
        <v>263</v>
      </c>
      <c r="U136" s="23" t="s">
        <v>79</v>
      </c>
      <c r="V136" s="23" t="s">
        <v>298</v>
      </c>
      <c r="W136" s="78">
        <v>22.5412</v>
      </c>
      <c r="Z136" s="23">
        <v>1</v>
      </c>
      <c r="AA136" s="99">
        <v>1</v>
      </c>
      <c r="AB136" s="78">
        <v>3269</v>
      </c>
      <c r="AC136" s="78">
        <v>5248.236224</v>
      </c>
      <c r="AD136" s="78">
        <v>0</v>
      </c>
      <c r="AE136" s="78">
        <v>0</v>
      </c>
    </row>
    <row r="137" ht="12.75">
      <c r="A137" s="105" t="s">
        <v>300</v>
      </c>
    </row>
    <row r="138" spans="1:31" ht="12.75">
      <c r="A138" s="23">
        <v>186</v>
      </c>
      <c r="B138" s="23">
        <v>2600</v>
      </c>
      <c r="C138" s="30" t="s">
        <v>301</v>
      </c>
      <c r="D138" s="31" t="s">
        <v>67</v>
      </c>
      <c r="E138" s="32" t="s">
        <v>295</v>
      </c>
      <c r="F138" s="32" t="s">
        <v>108</v>
      </c>
      <c r="G138" s="32" t="s">
        <v>302</v>
      </c>
      <c r="H138" s="33" t="s">
        <v>71</v>
      </c>
      <c r="I138" s="31" t="s">
        <v>72</v>
      </c>
      <c r="J138" s="34" t="s">
        <v>73</v>
      </c>
      <c r="K138" s="35">
        <v>1</v>
      </c>
      <c r="L138" s="36">
        <v>23419.37</v>
      </c>
      <c r="M138" s="36">
        <v>7775.4</v>
      </c>
      <c r="P138" s="23" t="s">
        <v>303</v>
      </c>
      <c r="Q138" s="23" t="s">
        <v>304</v>
      </c>
      <c r="R138" s="23" t="s">
        <v>76</v>
      </c>
      <c r="S138" s="23" t="s">
        <v>108</v>
      </c>
      <c r="T138" s="23" t="s">
        <v>305</v>
      </c>
      <c r="U138" s="23" t="s">
        <v>79</v>
      </c>
      <c r="V138" s="23" t="s">
        <v>306</v>
      </c>
      <c r="W138" s="78">
        <v>12.352</v>
      </c>
      <c r="Z138" s="23">
        <v>1</v>
      </c>
      <c r="AA138" s="99">
        <v>1</v>
      </c>
      <c r="AB138" s="78">
        <v>621</v>
      </c>
      <c r="AC138" s="78">
        <v>0</v>
      </c>
      <c r="AD138" s="78">
        <v>0</v>
      </c>
      <c r="AE138" s="78">
        <v>7154.4</v>
      </c>
    </row>
    <row r="139" spans="1:31" ht="12.75">
      <c r="A139" s="23">
        <v>186</v>
      </c>
      <c r="B139" s="23">
        <v>2600</v>
      </c>
      <c r="C139" s="30" t="s">
        <v>301</v>
      </c>
      <c r="D139" s="31" t="s">
        <v>67</v>
      </c>
      <c r="E139" s="32" t="s">
        <v>295</v>
      </c>
      <c r="F139" s="32" t="s">
        <v>108</v>
      </c>
      <c r="G139" s="32" t="s">
        <v>302</v>
      </c>
      <c r="H139" s="33" t="s">
        <v>71</v>
      </c>
      <c r="I139" s="31" t="s">
        <v>72</v>
      </c>
      <c r="J139" s="34" t="s">
        <v>73</v>
      </c>
      <c r="K139" s="35">
        <v>1</v>
      </c>
      <c r="L139" s="36">
        <v>23419.37</v>
      </c>
      <c r="M139" s="36">
        <v>7775.4</v>
      </c>
      <c r="P139" s="23" t="s">
        <v>303</v>
      </c>
      <c r="Q139" s="23" t="s">
        <v>304</v>
      </c>
      <c r="R139" s="23" t="s">
        <v>76</v>
      </c>
      <c r="S139" s="23" t="s">
        <v>77</v>
      </c>
      <c r="T139" s="23" t="s">
        <v>305</v>
      </c>
      <c r="U139" s="23" t="s">
        <v>79</v>
      </c>
      <c r="V139" s="23" t="s">
        <v>306</v>
      </c>
      <c r="W139" s="78">
        <v>12.352</v>
      </c>
      <c r="Z139" s="23">
        <v>1</v>
      </c>
      <c r="AA139" s="99">
        <v>1</v>
      </c>
      <c r="AB139" s="78">
        <v>621</v>
      </c>
      <c r="AC139" s="78">
        <v>0</v>
      </c>
      <c r="AD139" s="78">
        <v>0</v>
      </c>
      <c r="AE139" s="78">
        <v>7154.4</v>
      </c>
    </row>
    <row r="140" spans="1:31" ht="12.75">
      <c r="A140" s="23">
        <v>186</v>
      </c>
      <c r="B140" s="23">
        <v>2600</v>
      </c>
      <c r="C140" s="30" t="s">
        <v>301</v>
      </c>
      <c r="D140" s="31" t="s">
        <v>67</v>
      </c>
      <c r="E140" s="32" t="s">
        <v>295</v>
      </c>
      <c r="F140" s="32" t="s">
        <v>108</v>
      </c>
      <c r="G140" s="32" t="s">
        <v>302</v>
      </c>
      <c r="H140" s="33" t="s">
        <v>71</v>
      </c>
      <c r="I140" s="31" t="s">
        <v>72</v>
      </c>
      <c r="J140" s="34" t="s">
        <v>73</v>
      </c>
      <c r="K140" s="35">
        <v>1</v>
      </c>
      <c r="L140" s="36">
        <v>24413.3</v>
      </c>
      <c r="M140" s="36">
        <v>9022.4</v>
      </c>
      <c r="P140" s="23" t="s">
        <v>303</v>
      </c>
      <c r="Q140" s="23" t="s">
        <v>304</v>
      </c>
      <c r="R140" s="23" t="s">
        <v>76</v>
      </c>
      <c r="S140" s="23" t="s">
        <v>108</v>
      </c>
      <c r="T140" s="23" t="s">
        <v>305</v>
      </c>
      <c r="U140" s="23" t="s">
        <v>79</v>
      </c>
      <c r="V140" s="23" t="s">
        <v>307</v>
      </c>
      <c r="W140" s="78">
        <v>12.8762</v>
      </c>
      <c r="Z140" s="23">
        <v>1</v>
      </c>
      <c r="AA140" s="99">
        <v>1</v>
      </c>
      <c r="AB140" s="78">
        <v>1868</v>
      </c>
      <c r="AC140" s="78">
        <v>0</v>
      </c>
      <c r="AD140" s="78">
        <v>0</v>
      </c>
      <c r="AE140" s="78">
        <v>7154.4</v>
      </c>
    </row>
    <row r="141" spans="1:31" ht="12.75">
      <c r="A141" s="23">
        <v>186</v>
      </c>
      <c r="B141" s="23">
        <v>2600</v>
      </c>
      <c r="C141" s="30" t="s">
        <v>301</v>
      </c>
      <c r="D141" s="31" t="s">
        <v>67</v>
      </c>
      <c r="E141" s="32" t="s">
        <v>295</v>
      </c>
      <c r="F141" s="32" t="s">
        <v>108</v>
      </c>
      <c r="G141" s="32" t="s">
        <v>302</v>
      </c>
      <c r="H141" s="33" t="s">
        <v>71</v>
      </c>
      <c r="I141" s="31" t="s">
        <v>72</v>
      </c>
      <c r="J141" s="34" t="s">
        <v>73</v>
      </c>
      <c r="K141" s="35">
        <v>1</v>
      </c>
      <c r="L141" s="36">
        <v>24910.26</v>
      </c>
      <c r="M141" s="36">
        <v>660</v>
      </c>
      <c r="P141" s="23" t="s">
        <v>303</v>
      </c>
      <c r="Q141" s="23" t="s">
        <v>304</v>
      </c>
      <c r="R141" s="23" t="s">
        <v>76</v>
      </c>
      <c r="S141" s="23" t="s">
        <v>77</v>
      </c>
      <c r="T141" s="23" t="s">
        <v>305</v>
      </c>
      <c r="U141" s="23" t="s">
        <v>79</v>
      </c>
      <c r="V141" s="23" t="s">
        <v>308</v>
      </c>
      <c r="W141" s="78">
        <v>13.1383</v>
      </c>
      <c r="Z141" s="23">
        <v>1</v>
      </c>
      <c r="AA141" s="99">
        <v>1</v>
      </c>
      <c r="AB141" s="78">
        <v>660</v>
      </c>
      <c r="AC141" s="78">
        <v>0</v>
      </c>
      <c r="AD141" s="78">
        <v>0</v>
      </c>
      <c r="AE141" s="78">
        <v>0</v>
      </c>
    </row>
    <row r="142" spans="1:31" ht="12.75">
      <c r="A142" s="23">
        <v>186</v>
      </c>
      <c r="B142" s="23">
        <v>2600</v>
      </c>
      <c r="C142" s="30" t="s">
        <v>301</v>
      </c>
      <c r="D142" s="31" t="s">
        <v>67</v>
      </c>
      <c r="E142" s="32" t="s">
        <v>295</v>
      </c>
      <c r="F142" s="32" t="s">
        <v>108</v>
      </c>
      <c r="G142" s="32" t="s">
        <v>302</v>
      </c>
      <c r="H142" s="33" t="s">
        <v>71</v>
      </c>
      <c r="I142" s="31" t="s">
        <v>72</v>
      </c>
      <c r="J142" s="34" t="s">
        <v>73</v>
      </c>
      <c r="K142" s="35">
        <v>1</v>
      </c>
      <c r="L142" s="36">
        <v>26401.15</v>
      </c>
      <c r="M142" s="36">
        <v>9174.4</v>
      </c>
      <c r="P142" s="23" t="s">
        <v>303</v>
      </c>
      <c r="Q142" s="23" t="s">
        <v>304</v>
      </c>
      <c r="R142" s="23" t="s">
        <v>76</v>
      </c>
      <c r="S142" s="23" t="s">
        <v>77</v>
      </c>
      <c r="T142" s="23" t="s">
        <v>305</v>
      </c>
      <c r="U142" s="23" t="s">
        <v>79</v>
      </c>
      <c r="V142" s="23" t="s">
        <v>309</v>
      </c>
      <c r="W142" s="78">
        <v>13.9247</v>
      </c>
      <c r="Z142" s="23">
        <v>1</v>
      </c>
      <c r="AA142" s="99">
        <v>1</v>
      </c>
      <c r="AB142" s="78">
        <v>2020</v>
      </c>
      <c r="AC142" s="78">
        <v>0</v>
      </c>
      <c r="AD142" s="78">
        <v>0</v>
      </c>
      <c r="AE142" s="78">
        <v>7154.4</v>
      </c>
    </row>
    <row r="143" spans="1:31" ht="12.75">
      <c r="A143" s="23">
        <v>186</v>
      </c>
      <c r="B143" s="23">
        <v>2600</v>
      </c>
      <c r="C143" s="30" t="s">
        <v>301</v>
      </c>
      <c r="D143" s="31" t="s">
        <v>67</v>
      </c>
      <c r="E143" s="32" t="s">
        <v>295</v>
      </c>
      <c r="F143" s="32" t="s">
        <v>108</v>
      </c>
      <c r="G143" s="32" t="s">
        <v>302</v>
      </c>
      <c r="H143" s="33" t="s">
        <v>71</v>
      </c>
      <c r="I143" s="31" t="s">
        <v>72</v>
      </c>
      <c r="J143" s="34" t="s">
        <v>73</v>
      </c>
      <c r="K143" s="35">
        <v>1</v>
      </c>
      <c r="L143" s="36">
        <v>28389.01</v>
      </c>
      <c r="M143" s="36">
        <v>2172</v>
      </c>
      <c r="P143" s="23" t="s">
        <v>303</v>
      </c>
      <c r="Q143" s="23" t="s">
        <v>304</v>
      </c>
      <c r="R143" s="23" t="s">
        <v>76</v>
      </c>
      <c r="S143" s="23" t="s">
        <v>77</v>
      </c>
      <c r="T143" s="23" t="s">
        <v>305</v>
      </c>
      <c r="U143" s="23" t="s">
        <v>79</v>
      </c>
      <c r="V143" s="23" t="s">
        <v>310</v>
      </c>
      <c r="W143" s="78">
        <v>14.973099999999999</v>
      </c>
      <c r="Z143" s="23">
        <v>1</v>
      </c>
      <c r="AA143" s="99">
        <v>1</v>
      </c>
      <c r="AB143" s="78">
        <v>2172</v>
      </c>
      <c r="AC143" s="78">
        <v>0</v>
      </c>
      <c r="AD143" s="78">
        <v>0</v>
      </c>
      <c r="AE143" s="78">
        <v>0</v>
      </c>
    </row>
    <row r="144" spans="1:31" ht="12.75">
      <c r="A144" s="23">
        <v>186</v>
      </c>
      <c r="B144" s="23">
        <v>2600</v>
      </c>
      <c r="C144" s="30" t="s">
        <v>301</v>
      </c>
      <c r="D144" s="31" t="s">
        <v>67</v>
      </c>
      <c r="E144" s="32" t="s">
        <v>295</v>
      </c>
      <c r="F144" s="32" t="s">
        <v>108</v>
      </c>
      <c r="G144" s="32" t="s">
        <v>302</v>
      </c>
      <c r="H144" s="33" t="s">
        <v>71</v>
      </c>
      <c r="I144" s="31" t="s">
        <v>72</v>
      </c>
      <c r="J144" s="34" t="s">
        <v>73</v>
      </c>
      <c r="K144" s="35">
        <v>1</v>
      </c>
      <c r="L144" s="36">
        <v>30873.83</v>
      </c>
      <c r="M144" s="36">
        <v>9516.4</v>
      </c>
      <c r="P144" s="23" t="s">
        <v>303</v>
      </c>
      <c r="Q144" s="23" t="s">
        <v>304</v>
      </c>
      <c r="R144" s="23" t="s">
        <v>76</v>
      </c>
      <c r="S144" s="23" t="s">
        <v>77</v>
      </c>
      <c r="T144" s="23" t="s">
        <v>305</v>
      </c>
      <c r="U144" s="23" t="s">
        <v>79</v>
      </c>
      <c r="V144" s="23" t="s">
        <v>311</v>
      </c>
      <c r="W144" s="78">
        <v>16.2837</v>
      </c>
      <c r="Z144" s="23">
        <v>1</v>
      </c>
      <c r="AA144" s="99">
        <v>1</v>
      </c>
      <c r="AB144" s="78">
        <v>2362</v>
      </c>
      <c r="AC144" s="78">
        <v>0</v>
      </c>
      <c r="AD144" s="78">
        <v>0</v>
      </c>
      <c r="AE144" s="78">
        <v>7154.4</v>
      </c>
    </row>
    <row r="145" spans="1:31" ht="12.75">
      <c r="A145" s="23">
        <v>186</v>
      </c>
      <c r="B145" s="23">
        <v>2600</v>
      </c>
      <c r="C145" s="30" t="s">
        <v>301</v>
      </c>
      <c r="D145" s="31" t="s">
        <v>67</v>
      </c>
      <c r="E145" s="32" t="s">
        <v>295</v>
      </c>
      <c r="F145" s="32" t="s">
        <v>108</v>
      </c>
      <c r="G145" s="32" t="s">
        <v>302</v>
      </c>
      <c r="H145" s="33" t="s">
        <v>71</v>
      </c>
      <c r="I145" s="31" t="s">
        <v>72</v>
      </c>
      <c r="J145" s="34" t="s">
        <v>73</v>
      </c>
      <c r="K145" s="35">
        <v>1</v>
      </c>
      <c r="L145" s="36">
        <v>30873.83</v>
      </c>
      <c r="M145" s="36">
        <v>9516.4</v>
      </c>
      <c r="P145" s="23" t="s">
        <v>303</v>
      </c>
      <c r="Q145" s="23" t="s">
        <v>304</v>
      </c>
      <c r="R145" s="23" t="s">
        <v>76</v>
      </c>
      <c r="S145" s="23" t="s">
        <v>77</v>
      </c>
      <c r="T145" s="23" t="s">
        <v>305</v>
      </c>
      <c r="U145" s="23" t="s">
        <v>79</v>
      </c>
      <c r="V145" s="23" t="s">
        <v>311</v>
      </c>
      <c r="W145" s="78">
        <v>16.2837</v>
      </c>
      <c r="Z145" s="23">
        <v>1</v>
      </c>
      <c r="AA145" s="99">
        <v>1</v>
      </c>
      <c r="AB145" s="78">
        <v>2362</v>
      </c>
      <c r="AC145" s="78">
        <v>0</v>
      </c>
      <c r="AD145" s="78">
        <v>0</v>
      </c>
      <c r="AE145" s="78">
        <v>7154.4</v>
      </c>
    </row>
    <row r="146" spans="1:31" ht="12.75">
      <c r="A146" s="23">
        <v>186</v>
      </c>
      <c r="B146" s="23">
        <v>2600</v>
      </c>
      <c r="C146" s="30" t="s">
        <v>312</v>
      </c>
      <c r="D146" s="31" t="s">
        <v>67</v>
      </c>
      <c r="E146" s="32" t="s">
        <v>295</v>
      </c>
      <c r="F146" s="32" t="s">
        <v>108</v>
      </c>
      <c r="G146" s="32" t="s">
        <v>302</v>
      </c>
      <c r="H146" s="33" t="s">
        <v>71</v>
      </c>
      <c r="I146" s="31" t="s">
        <v>72</v>
      </c>
      <c r="J146" s="34" t="s">
        <v>73</v>
      </c>
      <c r="K146" s="35">
        <v>1</v>
      </c>
      <c r="L146" s="36">
        <v>31543.29</v>
      </c>
      <c r="M146" s="36">
        <v>11863.916012</v>
      </c>
      <c r="P146" s="23" t="s">
        <v>313</v>
      </c>
      <c r="Q146" s="23" t="s">
        <v>314</v>
      </c>
      <c r="R146" s="23" t="s">
        <v>76</v>
      </c>
      <c r="S146" s="23" t="s">
        <v>108</v>
      </c>
      <c r="T146" s="23" t="s">
        <v>263</v>
      </c>
      <c r="U146" s="23" t="s">
        <v>79</v>
      </c>
      <c r="V146" s="23" t="s">
        <v>315</v>
      </c>
      <c r="W146" s="78">
        <v>16.6368</v>
      </c>
      <c r="Z146" s="23">
        <v>1</v>
      </c>
      <c r="AA146" s="99">
        <v>1</v>
      </c>
      <c r="AB146" s="78">
        <v>836</v>
      </c>
      <c r="AC146" s="78">
        <v>3873.5160120000005</v>
      </c>
      <c r="AD146" s="78">
        <v>0</v>
      </c>
      <c r="AE146" s="78">
        <v>7154.4</v>
      </c>
    </row>
    <row r="147" spans="1:31" ht="12.75">
      <c r="A147" s="23">
        <v>186</v>
      </c>
      <c r="B147" s="23">
        <v>2600</v>
      </c>
      <c r="C147" s="30" t="s">
        <v>312</v>
      </c>
      <c r="D147" s="31" t="s">
        <v>67</v>
      </c>
      <c r="E147" s="32" t="s">
        <v>295</v>
      </c>
      <c r="F147" s="32" t="s">
        <v>108</v>
      </c>
      <c r="G147" s="32" t="s">
        <v>302</v>
      </c>
      <c r="H147" s="33" t="s">
        <v>71</v>
      </c>
      <c r="I147" s="31" t="s">
        <v>72</v>
      </c>
      <c r="J147" s="34" t="s">
        <v>73</v>
      </c>
      <c r="K147" s="35">
        <v>1</v>
      </c>
      <c r="L147" s="36">
        <v>34167.72</v>
      </c>
      <c r="M147" s="36">
        <v>11880.196016</v>
      </c>
      <c r="P147" s="23" t="s">
        <v>313</v>
      </c>
      <c r="Q147" s="23" t="s">
        <v>314</v>
      </c>
      <c r="R147" s="23" t="s">
        <v>76</v>
      </c>
      <c r="S147" s="23" t="s">
        <v>108</v>
      </c>
      <c r="T147" s="23" t="s">
        <v>263</v>
      </c>
      <c r="U147" s="23" t="s">
        <v>79</v>
      </c>
      <c r="V147" s="23" t="s">
        <v>316</v>
      </c>
      <c r="W147" s="78">
        <v>18.0209</v>
      </c>
      <c r="Z147" s="23">
        <v>1</v>
      </c>
      <c r="AA147" s="99">
        <v>1</v>
      </c>
      <c r="AB147" s="78">
        <v>530</v>
      </c>
      <c r="AC147" s="78">
        <v>4195.796016</v>
      </c>
      <c r="AD147" s="78">
        <v>0</v>
      </c>
      <c r="AE147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2013-06-03T15:18:25Z</dcterms:modified>
  <cp:category/>
  <cp:version/>
  <cp:contentType/>
  <cp:contentStatus/>
</cp:coreProperties>
</file>