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<sst xmlns="http://schemas.openxmlformats.org/spreadsheetml/2006/main" count="1401" uniqueCount="320">
  <si>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</si>
  <si>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</si>
  <si>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</si>
  <si>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</si>
  <si>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</si>
  <si>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</si>
  <si>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</si>
  <si>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</si>
  <si>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</si>
  <si>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</si>
  <si>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</si>
  <si>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</si>
  <si>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</si>
  <si>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</si>
  <si>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</si>
  <si>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</si>
  <si>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</si>
  <si>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</si>
  <si>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</si>
  <si>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</si>
  <si>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</si>
  <si>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</si>
  <si>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</si>
  <si>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</si>
  <si>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</si>
  <si>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</si>
  <si>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</si>
  <si>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</si>
  <si>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</si>
  <si>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</si>
  <si>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</si>
  <si>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</si>
  <si>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</si>
  <si>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</si>
  <si>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</si>
  <si>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</si>
  <si>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</si>
  <si>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</si>
  <si>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</si>
  <si>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</si>
  <si>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</si>
  <si>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</si>
  <si>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</si>
  <si>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</si>
  <si>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</si>
  <si>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</si>
  <si>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</si>
  <si>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</si>
  <si>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</si>
  <si>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</si>
  <si>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</si>
  <si>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</si>
  <si>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</si>
  <si>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</si>
  <si>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</si>
  <si>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</si>
  <si>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</si>
  <si>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</si>
  <si>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</si>
  <si>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</si>
  <si>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CHAMBLEE MIDDLE</t>
  </si>
  <si>
    <t>PROJECT 000101 LOC 521</t>
  </si>
  <si>
    <t>Schools</t>
  </si>
  <si>
    <t>X</t>
  </si>
  <si>
    <t>TEACHERS</t>
  </si>
  <si>
    <t>TEACHERS (110)</t>
  </si>
  <si>
    <t>Teacher, Reading Specialist MS</t>
  </si>
  <si>
    <t>101</t>
  </si>
  <si>
    <t>38</t>
  </si>
  <si>
    <t>05</t>
  </si>
  <si>
    <t>00</t>
  </si>
  <si>
    <t>000101</t>
  </si>
  <si>
    <t>521</t>
  </si>
  <si>
    <t>0000</t>
  </si>
  <si>
    <t>435800</t>
  </si>
  <si>
    <t>5213F0500</t>
  </si>
  <si>
    <t>B</t>
  </si>
  <si>
    <t>01</t>
  </si>
  <si>
    <t>M08</t>
  </si>
  <si>
    <t>NORM</t>
  </si>
  <si>
    <t>E0523</t>
  </si>
  <si>
    <t>Teacher, Music-Choral</t>
  </si>
  <si>
    <t>1031</t>
  </si>
  <si>
    <t>432100</t>
  </si>
  <si>
    <t>5213D0400</t>
  </si>
  <si>
    <t>E0501</t>
  </si>
  <si>
    <t>Teacher, Spanish</t>
  </si>
  <si>
    <t>432800</t>
  </si>
  <si>
    <t>5213E1500</t>
  </si>
  <si>
    <t>E0517</t>
  </si>
  <si>
    <t>Teacher, Music-Strings</t>
  </si>
  <si>
    <t>432200</t>
  </si>
  <si>
    <t>5213D0500</t>
  </si>
  <si>
    <t>Teacher, Art</t>
  </si>
  <si>
    <t>1081</t>
  </si>
  <si>
    <t>430100</t>
  </si>
  <si>
    <t>5213D0100</t>
  </si>
  <si>
    <t>E0402</t>
  </si>
  <si>
    <t>Teacher, Science (MS)</t>
  </si>
  <si>
    <t>432600</t>
  </si>
  <si>
    <t>5213E1300</t>
  </si>
  <si>
    <t>E0403</t>
  </si>
  <si>
    <t>Teacher, Social Studies (MS)</t>
  </si>
  <si>
    <t>432700</t>
  </si>
  <si>
    <t>5213E1400</t>
  </si>
  <si>
    <t>E0410</t>
  </si>
  <si>
    <t>E0413</t>
  </si>
  <si>
    <t>Teacher, Music-Band</t>
  </si>
  <si>
    <t>432000</t>
  </si>
  <si>
    <t>5213D0300</t>
  </si>
  <si>
    <t>E0415</t>
  </si>
  <si>
    <t>E0420</t>
  </si>
  <si>
    <t>E0502</t>
  </si>
  <si>
    <t>Teacher, Business Ed-Comp.</t>
  </si>
  <si>
    <t>430400</t>
  </si>
  <si>
    <t>5213E1600</t>
  </si>
  <si>
    <t>E0506</t>
  </si>
  <si>
    <t>Teacher, English</t>
  </si>
  <si>
    <t>430700</t>
  </si>
  <si>
    <t>5213E0400</t>
  </si>
  <si>
    <t>E0509</t>
  </si>
  <si>
    <t>Teacher, Math (MS)</t>
  </si>
  <si>
    <t>431900</t>
  </si>
  <si>
    <t>5213E1000</t>
  </si>
  <si>
    <t>E0510</t>
  </si>
  <si>
    <t>E0512</t>
  </si>
  <si>
    <t>02</t>
  </si>
  <si>
    <t>E0513</t>
  </si>
  <si>
    <t>E0515</t>
  </si>
  <si>
    <t>E0516</t>
  </si>
  <si>
    <t>E0601</t>
  </si>
  <si>
    <t>E0611</t>
  </si>
  <si>
    <t>Teacher, Engineering &amp; Tech.</t>
  </si>
  <si>
    <t>431700</t>
  </si>
  <si>
    <t>5213E1700</t>
  </si>
  <si>
    <t>E0614</t>
  </si>
  <si>
    <t>Teacher, Grade 6 - English</t>
  </si>
  <si>
    <t>431701</t>
  </si>
  <si>
    <t>5213E0401</t>
  </si>
  <si>
    <t>E0709</t>
  </si>
  <si>
    <t>E0710</t>
  </si>
  <si>
    <t>E0714</t>
  </si>
  <si>
    <t>E0719</t>
  </si>
  <si>
    <t>Teacher, ESOL</t>
  </si>
  <si>
    <t>140101</t>
  </si>
  <si>
    <t>1351</t>
  </si>
  <si>
    <t>430800</t>
  </si>
  <si>
    <t>5213G0100</t>
  </si>
  <si>
    <t>Teacher, Magnet - Math / MS</t>
  </si>
  <si>
    <t>442101</t>
  </si>
  <si>
    <t>431801</t>
  </si>
  <si>
    <t>5213I0103</t>
  </si>
  <si>
    <t>E0406</t>
  </si>
  <si>
    <t>Teacher, Magnet - German</t>
  </si>
  <si>
    <t>432604</t>
  </si>
  <si>
    <t>5213I0106</t>
  </si>
  <si>
    <t>E0421</t>
  </si>
  <si>
    <t>Teacher, Magnet - Eng/LA  MS</t>
  </si>
  <si>
    <t>431803</t>
  </si>
  <si>
    <t>5213I0101</t>
  </si>
  <si>
    <t>Teacher, Magnet - Science / MS</t>
  </si>
  <si>
    <t>431805</t>
  </si>
  <si>
    <t>5213I0105</t>
  </si>
  <si>
    <t>E0503</t>
  </si>
  <si>
    <t>E0505</t>
  </si>
  <si>
    <t>E0507</t>
  </si>
  <si>
    <t>E0519</t>
  </si>
  <si>
    <t>Teacher, Magnet Science</t>
  </si>
  <si>
    <t>432601</t>
  </si>
  <si>
    <t>5213I4100</t>
  </si>
  <si>
    <t>E0609</t>
  </si>
  <si>
    <t>Teacher, Magnet - SS / MS</t>
  </si>
  <si>
    <t>431802</t>
  </si>
  <si>
    <t>5213I0102</t>
  </si>
  <si>
    <t>E0613</t>
  </si>
  <si>
    <t>E0623</t>
  </si>
  <si>
    <t>Teacher, Interrelated</t>
  </si>
  <si>
    <t>06</t>
  </si>
  <si>
    <t>2021</t>
  </si>
  <si>
    <t>632500</t>
  </si>
  <si>
    <t>5213N0300</t>
  </si>
  <si>
    <t>E0401</t>
  </si>
  <si>
    <t>E0411</t>
  </si>
  <si>
    <t>E0514</t>
  </si>
  <si>
    <t>E0606</t>
  </si>
  <si>
    <t>ART,MUSIC,PE PERSONNEL</t>
  </si>
  <si>
    <t>ART,MUSIC,PE PERSONNEL (118)</t>
  </si>
  <si>
    <t>Teacher, Health and Phys. Ed.</t>
  </si>
  <si>
    <t>88</t>
  </si>
  <si>
    <t>431400</t>
  </si>
  <si>
    <t>5213D0600</t>
  </si>
  <si>
    <t>E0414</t>
  </si>
  <si>
    <t>PRINCIPAL</t>
  </si>
  <si>
    <t>PRINCIPAL (130)</t>
  </si>
  <si>
    <t>Principal, Middle School</t>
  </si>
  <si>
    <t>52</t>
  </si>
  <si>
    <t>400100</t>
  </si>
  <si>
    <t>5210A0100</t>
  </si>
  <si>
    <t>M21</t>
  </si>
  <si>
    <t>PR214</t>
  </si>
  <si>
    <t>ASSISTANT PRINCIPAL</t>
  </si>
  <si>
    <t>ASSISTANT PRINCIPAL (131)</t>
  </si>
  <si>
    <t>Assistant Principal  (MS)</t>
  </si>
  <si>
    <t>81</t>
  </si>
  <si>
    <t>400650</t>
  </si>
  <si>
    <t>5210A0300</t>
  </si>
  <si>
    <t>M15</t>
  </si>
  <si>
    <t>AP212</t>
  </si>
  <si>
    <t>AP213</t>
  </si>
  <si>
    <t>03</t>
  </si>
  <si>
    <t>AP220</t>
  </si>
  <si>
    <t>AIDES AND PARAPROFESSIONALS</t>
  </si>
  <si>
    <t>AIDES AND PARAPROFESSIONALS (140)</t>
  </si>
  <si>
    <t>Paraprofessional-ISS (Middle)</t>
  </si>
  <si>
    <t>07</t>
  </si>
  <si>
    <t>80</t>
  </si>
  <si>
    <t>5071</t>
  </si>
  <si>
    <t>480700</t>
  </si>
  <si>
    <t>5218E0500</t>
  </si>
  <si>
    <t>T05</t>
  </si>
  <si>
    <t>PA210</t>
  </si>
  <si>
    <t>Paraprofessional-Interrelated</t>
  </si>
  <si>
    <t>09</t>
  </si>
  <si>
    <t>680100</t>
  </si>
  <si>
    <t>5218N0300</t>
  </si>
  <si>
    <t>PA220</t>
  </si>
  <si>
    <t>CLERICAL PERSONNEL</t>
  </si>
  <si>
    <t>CLERICAL PERSONNEL (142)</t>
  </si>
  <si>
    <t>Registrar 11 Month</t>
  </si>
  <si>
    <t>42</t>
  </si>
  <si>
    <t>82</t>
  </si>
  <si>
    <t>570700</t>
  </si>
  <si>
    <t>5217T0800</t>
  </si>
  <si>
    <t>T19</t>
  </si>
  <si>
    <t>SEC20</t>
  </si>
  <si>
    <t>Salary Supplement</t>
  </si>
  <si>
    <t>52199ZZRG</t>
  </si>
  <si>
    <t>S</t>
  </si>
  <si>
    <t>SUPL</t>
  </si>
  <si>
    <t>ZZ01</t>
  </si>
  <si>
    <t>Secretary I</t>
  </si>
  <si>
    <t>10</t>
  </si>
  <si>
    <t>570800</t>
  </si>
  <si>
    <t>5217T0300</t>
  </si>
  <si>
    <t>T15</t>
  </si>
  <si>
    <t>CL217</t>
  </si>
  <si>
    <t>CL219</t>
  </si>
  <si>
    <t>Secretary 12 Month (MS)</t>
  </si>
  <si>
    <t>470900</t>
  </si>
  <si>
    <t>5217T0501</t>
  </si>
  <si>
    <t>T21</t>
  </si>
  <si>
    <t>SEC02</t>
  </si>
  <si>
    <t>Secretary   MS  10 Month</t>
  </si>
  <si>
    <t>470600</t>
  </si>
  <si>
    <t>5217T0500</t>
  </si>
  <si>
    <t>SEC16</t>
  </si>
  <si>
    <t>Bookkeeper, 11 month  (HS)</t>
  </si>
  <si>
    <t>570300</t>
  </si>
  <si>
    <t>5217T0700</t>
  </si>
  <si>
    <t>LIBRARIAN/MEDIA SPECIALIST</t>
  </si>
  <si>
    <t>LIBRARIAN/MEDIA SPECIALIST (165)</t>
  </si>
  <si>
    <t>Media Specialist (HS)</t>
  </si>
  <si>
    <t>46</t>
  </si>
  <si>
    <t>1310</t>
  </si>
  <si>
    <t>510100</t>
  </si>
  <si>
    <t>5211B0100</t>
  </si>
  <si>
    <t>SECONDARY COUNSELOR</t>
  </si>
  <si>
    <t>SECONDARY COUNSELOR (173)</t>
  </si>
  <si>
    <t>Counselor I, Middle School</t>
  </si>
  <si>
    <t>83</t>
  </si>
  <si>
    <t>420200</t>
  </si>
  <si>
    <t>5212C0100</t>
  </si>
  <si>
    <t>H1620</t>
  </si>
  <si>
    <t>Counselor II Middle School</t>
  </si>
  <si>
    <t>420300</t>
  </si>
  <si>
    <t>5212C0200</t>
  </si>
  <si>
    <t>M19</t>
  </si>
  <si>
    <t>M1723</t>
  </si>
  <si>
    <t>MAINTENANCE PERSONNEL, TRANSPORTATION MECHANIC, OT</t>
  </si>
  <si>
    <t>MAINTENANCE PERSONNEL, TRANSPORTATION MECHANIC, OT (181)</t>
  </si>
  <si>
    <t>Engineer, Plant  MS</t>
  </si>
  <si>
    <t>57</t>
  </si>
  <si>
    <t>460600</t>
  </si>
  <si>
    <t>5216S0600</t>
  </si>
  <si>
    <t>MT120</t>
  </si>
  <si>
    <t>CUSTODIAL PERSONNEL</t>
  </si>
  <si>
    <t>CUSTODIAL PERSONNEL (186)</t>
  </si>
  <si>
    <t>Custodian II 12 Month (Middle)</t>
  </si>
  <si>
    <t>86</t>
  </si>
  <si>
    <t>460400</t>
  </si>
  <si>
    <t>5216S0300</t>
  </si>
  <si>
    <t>S21</t>
  </si>
  <si>
    <t>CL101</t>
  </si>
  <si>
    <t>CL106</t>
  </si>
  <si>
    <t>Custodian II 12 Month (High)</t>
  </si>
  <si>
    <t>560400</t>
  </si>
  <si>
    <t>CL114</t>
  </si>
  <si>
    <t>Custodian, Head    MS</t>
  </si>
  <si>
    <t>460500</t>
  </si>
  <si>
    <t>5216S0100</t>
  </si>
  <si>
    <t>CL209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</si>
  <si>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</si>
  <si>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</si>
  <si>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</si>
  <si>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</si>
  <si>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</si>
  <si>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</si>
  <si>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</si>
  <si>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SUPPLIES</t>
  </si>
  <si>
    <t>SUPPLIES (610)</t>
  </si>
  <si>
    <t>53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</si>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</sst>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2903070.96</v>
      </c>
      <c r="E8" s="67">
        <v>2980776.25</v>
      </c>
      <c r="F8" s="67">
        <v>2640717.867385949</v>
      </c>
      <c r="G8" s="67">
        <f>SUMIF(DISCRETIONARY!B11:B65536,"="&amp;SUMMARY!B8,DISCRETIONARY!$P$11:$P$65536)+SUMIF(PERSONNEL!$A$10:$A$65536,"="&amp;SUMMARY!B8,PERSONNEL!$L$10:$L$65536)</f>
        <v>2824805.41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185</v>
      </c>
      <c r="D9" s="67">
        <v>192168.28</v>
      </c>
      <c r="E9" s="67">
        <v>231368.27</v>
      </c>
      <c r="F9" s="67">
        <v>236338</v>
      </c>
      <c r="G9" s="67">
        <f>SUMIF(DISCRETIONARY!B11:B65536,"="&amp;SUMMARY!B9,DISCRETIONARY!$P$11:$P$65536)+SUMIF(PERSONNEL!$A$10:$A$65536,"="&amp;SUMMARY!B9,PERSONNEL!$L$10:$L$65536)</f>
        <v>236337.92</v>
      </c>
      <c r="J9" s="103" t="s">
        <v>58</v>
      </c>
      <c r="K9" s="67">
        <v>3853200.8866060516</v>
      </c>
      <c r="L9" s="67">
        <v>4113849</v>
      </c>
      <c r="M9" s="67">
        <f>L9-K9</f>
        <v>260648.1133939484</v>
      </c>
      <c r="N9" s="104">
        <f>M9/K9</f>
        <v>0.0676445690386858</v>
      </c>
    </row>
    <row r="10" spans="1:14" ht="12.75">
      <c r="A10" s="65" t="s">
        <v>63</v>
      </c>
      <c r="B10" s="66">
        <v>130</v>
      </c>
      <c r="C10" s="65" t="s">
        <v>192</v>
      </c>
      <c r="D10" s="67">
        <v>103386.2</v>
      </c>
      <c r="E10" s="67">
        <v>102537.6</v>
      </c>
      <c r="F10" s="67">
        <v>95445.78939733612</v>
      </c>
      <c r="G10" s="67">
        <f>SUMIF(DISCRETIONARY!B11:B65536,"="&amp;SUMMARY!B10,DISCRETIONARY!$P$11:$P$65536)+SUMIF(PERSONNEL!$A$10:$A$65536,"="&amp;SUMMARY!B10,PERSONNEL!$L$10:$L$65536)</f>
        <v>101266.38</v>
      </c>
      <c r="J10" s="103" t="s">
        <v>25</v>
      </c>
      <c r="K10" s="67">
        <v>1058818.852119603</v>
      </c>
      <c r="L10" s="67">
        <v>1325170.121956</v>
      </c>
      <c r="M10" s="67">
        <f>L10-K10</f>
        <v>266351.26983639714</v>
      </c>
      <c r="N10" s="104">
        <f>M10/K10</f>
        <v>0.251555088297871</v>
      </c>
    </row>
    <row r="11" spans="1:14" ht="12.75">
      <c r="A11" s="65" t="s">
        <v>63</v>
      </c>
      <c r="B11" s="66">
        <v>131</v>
      </c>
      <c r="C11" s="65" t="s">
        <v>200</v>
      </c>
      <c r="D11" s="67">
        <v>249948.55</v>
      </c>
      <c r="E11" s="67">
        <v>253901.31</v>
      </c>
      <c r="F11" s="67">
        <v>207899.1084105844</v>
      </c>
      <c r="G11" s="67">
        <f>SUMIF(DISCRETIONARY!B11:B65536,"="&amp;SUMMARY!B11,DISCRETIONARY!$P$11:$P$65536)+SUMIF(PERSONNEL!$A$10:$A$65536,"="&amp;SUMMARY!B11,PERSONNEL!$L$10:$L$65536)</f>
        <v>253867.95</v>
      </c>
      <c r="J11" s="103" t="s">
        <v>59</v>
      </c>
      <c r="K11" s="67">
        <v>55565</v>
      </c>
      <c r="L11" s="67">
        <v>47833</v>
      </c>
      <c r="M11" s="67">
        <f>L11-K11</f>
        <v>-7732</v>
      </c>
      <c r="N11" s="104">
        <f>M11/K11</f>
        <v>-0.13915234410150273</v>
      </c>
    </row>
    <row r="12" spans="1:7" ht="12.75">
      <c r="A12" s="65" t="s">
        <v>63</v>
      </c>
      <c r="B12" s="66">
        <v>140</v>
      </c>
      <c r="C12" s="65" t="s">
        <v>211</v>
      </c>
      <c r="D12" s="67">
        <v>28621.26</v>
      </c>
      <c r="E12" s="67">
        <v>54639.97</v>
      </c>
      <c r="F12" s="67">
        <v>28612</v>
      </c>
      <c r="G12" s="67">
        <f>SUMIF(DISCRETIONARY!B11:B65536,"="&amp;SUMMARY!B12,DISCRETIONARY!$P$11:$P$65536)+SUMIF(PERSONNEL!$A$10:$A$65536,"="&amp;SUMMARY!B12,PERSONNEL!$L$10:$L$65536)</f>
        <v>52433.89</v>
      </c>
    </row>
    <row r="13" spans="1:7" ht="12.75">
      <c r="A13" s="65" t="s">
        <v>63</v>
      </c>
      <c r="B13" s="66">
        <v>142</v>
      </c>
      <c r="C13" s="65" t="s">
        <v>226</v>
      </c>
      <c r="D13" s="67">
        <v>203494.45</v>
      </c>
      <c r="E13" s="67">
        <v>203257.05</v>
      </c>
      <c r="F13" s="67">
        <v>201242</v>
      </c>
      <c r="G13" s="67">
        <f>SUMIF(DISCRETIONARY!B11:B65536,"="&amp;SUMMARY!B13,DISCRETIONARY!$P$11:$P$65536)+SUMIF(PERSONNEL!$A$10:$A$65536,"="&amp;SUMMARY!B13,PERSONNEL!$L$10:$L$65536)</f>
        <v>198824</v>
      </c>
    </row>
    <row r="14" spans="1:7" ht="12.75">
      <c r="A14" s="65" t="s">
        <v>63</v>
      </c>
      <c r="B14" s="66">
        <v>165</v>
      </c>
      <c r="C14" s="65" t="s">
        <v>259</v>
      </c>
      <c r="D14" s="67">
        <v>63868.6</v>
      </c>
      <c r="E14" s="67">
        <v>63989.4</v>
      </c>
      <c r="F14" s="67">
        <v>53025.121412181936</v>
      </c>
      <c r="G14" s="67">
        <f>SUMIF(DISCRETIONARY!B11:B65536,"="&amp;SUMMARY!B14,DISCRETIONARY!$P$11:$P$65536)+SUMIF(PERSONNEL!$A$10:$A$65536,"="&amp;SUMMARY!B14,PERSONNEL!$L$10:$L$65536)</f>
        <v>63323.3</v>
      </c>
    </row>
    <row r="15" spans="1:7" ht="12.75">
      <c r="A15" s="65" t="s">
        <v>63</v>
      </c>
      <c r="B15" s="66">
        <v>173</v>
      </c>
      <c r="C15" s="65" t="s">
        <v>266</v>
      </c>
      <c r="D15" s="67">
        <v>177443.93</v>
      </c>
      <c r="E15" s="67">
        <v>176234.59</v>
      </c>
      <c r="F15" s="67">
        <v>173871</v>
      </c>
      <c r="G15" s="67">
        <f>SUMIF(DISCRETIONARY!B11:B65536,"="&amp;SUMMARY!B15,DISCRETIONARY!$P$11:$P$65536)+SUMIF(PERSONNEL!$A$10:$A$65536,"="&amp;SUMMARY!B15,PERSONNEL!$L$10:$L$65536)</f>
        <v>170037.79</v>
      </c>
    </row>
    <row r="16" spans="1:7" ht="12.75">
      <c r="A16" s="65" t="s">
        <v>63</v>
      </c>
      <c r="B16" s="66">
        <v>181</v>
      </c>
      <c r="C16" s="65" t="s">
        <v>278</v>
      </c>
      <c r="D16" s="67">
        <v>50987.2</v>
      </c>
      <c r="E16" s="67">
        <v>50570.4</v>
      </c>
      <c r="F16" s="67">
        <v>50147</v>
      </c>
      <c r="G16" s="67">
        <f>SUMIF(DISCRETIONARY!B11:B65536,"="&amp;SUMMARY!B16,DISCRETIONARY!$P$11:$P$65536)+SUMIF(PERSONNEL!$A$10:$A$65536,"="&amp;SUMMARY!B16,PERSONNEL!$L$10:$L$65536)</f>
        <v>50481</v>
      </c>
    </row>
    <row r="17" spans="1:7" ht="12.75">
      <c r="A17" s="65" t="s">
        <v>63</v>
      </c>
      <c r="B17" s="66">
        <v>186</v>
      </c>
      <c r="C17" s="65" t="s">
        <v>285</v>
      </c>
      <c r="D17" s="67">
        <v>173088.38</v>
      </c>
      <c r="E17" s="67">
        <v>166337.39</v>
      </c>
      <c r="F17" s="67">
        <v>165903</v>
      </c>
      <c r="G17" s="67">
        <f>SUMIF(DISCRETIONARY!B11:B65536,"="&amp;SUMMARY!B17,DISCRETIONARY!$P$11:$P$65536)+SUMIF(PERSONNEL!$A$10:$A$65536,"="&amp;SUMMARY!B17,PERSONNEL!$L$10:$L$65536)</f>
        <v>162471.36</v>
      </c>
    </row>
    <row r="18" spans="1:7" ht="12.75">
      <c r="A18" s="65" t="s">
        <v>63</v>
      </c>
      <c r="B18" s="66">
        <v>210</v>
      </c>
      <c r="C18" s="65" t="s">
        <v>301</v>
      </c>
      <c r="D18" s="67">
        <v>655815.82</v>
      </c>
      <c r="E18" s="67">
        <v>705607.77</v>
      </c>
      <c r="F18" s="67">
        <v>513802.611039616</v>
      </c>
      <c r="G18" s="67">
        <f>SUMIF(DISCRETIONARY!B11:B65536,"="&amp;SUMMARY!B18,DISCRETIONARY!$P$11:$P$65536)+SUMIF(PERSONNEL!$A$10:$A$65536,"="&amp;SUMMARY!B18,PERSONNEL!$L$10:$L$65536)+SUM(PERSONNEL!$AD$10:$AE$65536)</f>
        <v>726562.8000000003</v>
      </c>
    </row>
    <row r="19" spans="1:7" ht="12.75">
      <c r="A19" s="65" t="s">
        <v>63</v>
      </c>
      <c r="B19" s="66">
        <v>230</v>
      </c>
      <c r="C19" s="65" t="s">
        <v>302</v>
      </c>
      <c r="D19" s="67">
        <v>406219.92</v>
      </c>
      <c r="E19" s="67">
        <v>421158.83</v>
      </c>
      <c r="F19" s="67">
        <v>442812.37901575567</v>
      </c>
      <c r="G19" s="67">
        <f>SUMIF(DISCRETIONARY!B11:B65536,"="&amp;SUMMARY!B19,DISCRETIONARY!$P$11:$P$65536)+SUMIF(PERSONNEL!$A$10:$A$65536,"="&amp;SUMMARY!B19,PERSONNEL!$L$10:$L$65536)+SUM(PERSONNEL!$AC$10:$AC$65536)</f>
        <v>488909.32195600006</v>
      </c>
    </row>
    <row r="20" spans="1:7" ht="12.75">
      <c r="A20" s="65" t="s">
        <v>63</v>
      </c>
      <c r="B20" s="66">
        <v>290</v>
      </c>
      <c r="C20" s="65" t="s">
        <v>303</v>
      </c>
      <c r="D20" s="67">
        <v>109339.73</v>
      </c>
      <c r="E20" s="67">
        <v>113260.33</v>
      </c>
      <c r="F20" s="67">
        <v>102203.86206423082</v>
      </c>
      <c r="G20" s="67">
        <f>SUMIF(DISCRETIONARY!B11:B65536,"="&amp;SUMMARY!B20,DISCRETIONARY!$P$11:$P$65536)+SUM(DISCRETIONARY!$Q$10:$Q$65536)+SUMIF(PERSONNEL!$A$10:$A$65536,"="&amp;SUMMARY!B20,PERSONNEL!$L$10:$L$65536)+SUM(PERSONNEL!$AB$10:$AB$65536)</f>
        <v>109698</v>
      </c>
    </row>
    <row r="21" spans="1:7" ht="12.75">
      <c r="A21" s="65" t="s">
        <v>63</v>
      </c>
      <c r="B21" s="66">
        <v>580</v>
      </c>
      <c r="C21" s="65" t="s">
        <v>304</v>
      </c>
      <c r="D21" s="67">
        <v>0</v>
      </c>
      <c r="E21" s="67">
        <v>0</v>
      </c>
      <c r="F21" s="67">
        <v>871</v>
      </c>
      <c r="G21" s="67">
        <f>SUMIF(DISCRETIONARY!B11:B65536,"="&amp;SUMMARY!B21,DISCRETIONARY!$P$11:$P$65536)+SUMIF(PERSONNEL!$A$10:$A$65536,"="&amp;SUMMARY!B21,PERSONNEL!$L$10:$L$65536)</f>
        <v>824</v>
      </c>
    </row>
    <row r="22" spans="1:7" ht="12.75">
      <c r="A22" s="65" t="s">
        <v>63</v>
      </c>
      <c r="B22" s="66">
        <v>610</v>
      </c>
      <c r="C22" s="65" t="s">
        <v>308</v>
      </c>
      <c r="D22" s="67">
        <v>50494.08</v>
      </c>
      <c r="E22" s="67">
        <v>47701.89</v>
      </c>
      <c r="F22" s="67">
        <v>50755</v>
      </c>
      <c r="G22" s="67">
        <f>SUMIF(DISCRETIONARY!B11:B65536,"="&amp;SUMMARY!B22,DISCRETIONARY!$P$11:$P$65536)+SUMIF(PERSONNEL!$A$10:$A$65536,"="&amp;SUMMARY!B22,PERSONNEL!$L$10:$L$65536)</f>
        <v>40245</v>
      </c>
    </row>
    <row r="23" spans="1:7" ht="12.75">
      <c r="A23" s="65" t="s">
        <v>63</v>
      </c>
      <c r="B23" s="66">
        <v>730</v>
      </c>
      <c r="C23" s="65" t="s">
        <v>314</v>
      </c>
      <c r="D23" s="67">
        <v>826.62</v>
      </c>
      <c r="E23" s="67">
        <v>4671.58</v>
      </c>
      <c r="F23" s="67">
        <v>3939</v>
      </c>
      <c r="G23" s="67">
        <f>SUMIF(DISCRETIONARY!B11:B65536,"="&amp;SUMMARY!B23,DISCRETIONARY!$P$11:$P$65536)+SUMIF(PERSONNEL!$A$10:$A$65536,"="&amp;SUMMARY!B23,PERSONNEL!$L$10:$L$65536)</f>
        <v>6764</v>
      </c>
    </row>
    <row r="24" ht="13.5" thickBot="1"/>
    <row r="25" spans="3:8" ht="13.5" thickBot="1">
      <c r="C25" s="108" t="s">
        <v>8</v>
      </c>
      <c r="D25" s="109">
        <f>SUM(D8:D23)</f>
        <v>5368773.98</v>
      </c>
      <c r="E25" s="110">
        <f>SUM(E8:E23)</f>
        <v>5576012.63</v>
      </c>
      <c r="F25" s="110">
        <f>SUM(F8:F23)</f>
        <v>4967584.738725654</v>
      </c>
      <c r="G25" s="111">
        <f>SUM(G8:G23)</f>
        <v>5486852.121956001</v>
      </c>
      <c r="H25" s="107">
        <f>(G25-F25)/F25</f>
        <v>0.10453115760307212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CHAMBLEE MIDDLE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521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51320.700000000004</v>
      </c>
      <c r="M9" s="55">
        <f>SUMIF($C10:$C65536,"=X",M10:M65536)</f>
        <v>52373.469999999994</v>
      </c>
      <c r="N9" s="55">
        <f>SUMIF($C10:$C65536,"=X",N10:N65536)</f>
        <v>55565</v>
      </c>
      <c r="O9" s="92">
        <f>SUMIF($C10:$C65536,"=X",O10:O65536)</f>
        <v>24699.319999999996</v>
      </c>
      <c r="P9" s="89">
        <f>SUMIF(C10:C65536,"=X",P10:P65536)+SUMIF(C10:C65536,"=X",Q10:Q65536)</f>
        <v>47833</v>
      </c>
      <c r="T9" s="93">
        <f>IF(N9=0,0,(P9-N9)/N9)</f>
        <v>-0.13915234410150273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305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306</v>
      </c>
      <c r="G12" s="58" t="s">
        <v>70</v>
      </c>
      <c r="H12" s="59" t="s">
        <v>71</v>
      </c>
      <c r="I12" s="57" t="s">
        <v>72</v>
      </c>
      <c r="J12" s="60" t="s">
        <v>94</v>
      </c>
      <c r="K12" s="52" t="s">
        <v>307</v>
      </c>
      <c r="L12" s="61">
        <v>0</v>
      </c>
      <c r="M12" s="61">
        <v>0</v>
      </c>
      <c r="N12" s="61">
        <v>871</v>
      </c>
      <c r="O12" s="61">
        <v>0</v>
      </c>
      <c r="P12" s="18">
        <v>792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306</v>
      </c>
      <c r="G13" s="58" t="s">
        <v>70</v>
      </c>
      <c r="H13" s="59" t="s">
        <v>71</v>
      </c>
      <c r="I13" s="57" t="s">
        <v>72</v>
      </c>
      <c r="J13" s="60" t="s">
        <v>178</v>
      </c>
      <c r="K13" s="52" t="s">
        <v>307</v>
      </c>
      <c r="L13" s="61">
        <v>0</v>
      </c>
      <c r="M13" s="61">
        <v>0</v>
      </c>
      <c r="N13" s="61">
        <v>0</v>
      </c>
      <c r="O13" s="61">
        <v>0</v>
      </c>
      <c r="P13" s="18">
        <v>32</v>
      </c>
    </row>
    <row r="14" spans="1:16" ht="12.75" customHeight="1">
      <c r="A14" s="106" t="s">
        <v>309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310</v>
      </c>
      <c r="G15" s="58" t="s">
        <v>70</v>
      </c>
      <c r="H15" s="59" t="s">
        <v>71</v>
      </c>
      <c r="I15" s="57" t="s">
        <v>72</v>
      </c>
      <c r="J15" s="60" t="s">
        <v>94</v>
      </c>
      <c r="K15" s="52" t="s">
        <v>308</v>
      </c>
      <c r="L15" s="61">
        <v>13533.12</v>
      </c>
      <c r="M15" s="61">
        <v>8712.8</v>
      </c>
      <c r="N15" s="61">
        <v>11278</v>
      </c>
      <c r="O15" s="61">
        <v>4153.03</v>
      </c>
      <c r="P15" s="18">
        <v>5925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310</v>
      </c>
      <c r="G16" s="58" t="s">
        <v>70</v>
      </c>
      <c r="H16" s="59" t="s">
        <v>71</v>
      </c>
      <c r="I16" s="57" t="s">
        <v>72</v>
      </c>
      <c r="J16" s="60" t="s">
        <v>178</v>
      </c>
      <c r="K16" s="52" t="s">
        <v>308</v>
      </c>
      <c r="L16" s="61">
        <v>5342.67</v>
      </c>
      <c r="M16" s="61">
        <v>6524.73</v>
      </c>
      <c r="N16" s="61">
        <v>2827</v>
      </c>
      <c r="O16" s="61">
        <v>428.83</v>
      </c>
      <c r="P16" s="18">
        <v>3283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310</v>
      </c>
      <c r="G17" s="58" t="s">
        <v>77</v>
      </c>
      <c r="H17" s="59" t="s">
        <v>71</v>
      </c>
      <c r="I17" s="57" t="s">
        <v>72</v>
      </c>
      <c r="J17" s="60" t="s">
        <v>94</v>
      </c>
      <c r="K17" s="52" t="s">
        <v>311</v>
      </c>
      <c r="L17" s="61">
        <v>20145</v>
      </c>
      <c r="M17" s="61">
        <v>20675.76</v>
      </c>
      <c r="N17" s="61">
        <v>23425</v>
      </c>
      <c r="O17" s="61">
        <v>11969.22</v>
      </c>
      <c r="P17" s="18">
        <v>18744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310</v>
      </c>
      <c r="G18" s="58" t="s">
        <v>77</v>
      </c>
      <c r="H18" s="59" t="s">
        <v>71</v>
      </c>
      <c r="I18" s="57" t="s">
        <v>72</v>
      </c>
      <c r="J18" s="60" t="s">
        <v>178</v>
      </c>
      <c r="K18" s="52" t="s">
        <v>311</v>
      </c>
      <c r="L18" s="61">
        <v>824.55</v>
      </c>
      <c r="M18" s="61">
        <v>767.03</v>
      </c>
      <c r="N18" s="61">
        <v>638</v>
      </c>
      <c r="O18" s="61">
        <v>0</v>
      </c>
      <c r="P18" s="18">
        <v>748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310</v>
      </c>
      <c r="G19" s="58" t="s">
        <v>70</v>
      </c>
      <c r="H19" s="59" t="s">
        <v>312</v>
      </c>
      <c r="I19" s="57" t="s">
        <v>72</v>
      </c>
      <c r="J19" s="60" t="s">
        <v>263</v>
      </c>
      <c r="K19" s="52" t="s">
        <v>313</v>
      </c>
      <c r="L19" s="61">
        <v>10648.74</v>
      </c>
      <c r="M19" s="61">
        <v>11021.57</v>
      </c>
      <c r="N19" s="61">
        <v>12587</v>
      </c>
      <c r="O19" s="61">
        <v>6623.15</v>
      </c>
      <c r="P19" s="18">
        <v>11545</v>
      </c>
    </row>
    <row r="20" spans="1:16" ht="12.75" customHeight="1">
      <c r="A20" s="106" t="s">
        <v>315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316</v>
      </c>
      <c r="F21" s="58" t="s">
        <v>317</v>
      </c>
      <c r="G21" s="58" t="s">
        <v>70</v>
      </c>
      <c r="H21" s="59" t="s">
        <v>71</v>
      </c>
      <c r="I21" s="57" t="s">
        <v>72</v>
      </c>
      <c r="J21" s="60" t="s">
        <v>94</v>
      </c>
      <c r="K21" s="52" t="s">
        <v>318</v>
      </c>
      <c r="L21" s="61">
        <v>826.62</v>
      </c>
      <c r="M21" s="61">
        <v>0</v>
      </c>
      <c r="N21" s="61">
        <v>1526</v>
      </c>
      <c r="O21" s="61">
        <v>1525.09</v>
      </c>
      <c r="P21" s="18">
        <v>1685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316</v>
      </c>
      <c r="F22" s="58" t="s">
        <v>317</v>
      </c>
      <c r="G22" s="58" t="s">
        <v>70</v>
      </c>
      <c r="H22" s="59" t="s">
        <v>71</v>
      </c>
      <c r="I22" s="57" t="s">
        <v>72</v>
      </c>
      <c r="J22" s="60" t="s">
        <v>178</v>
      </c>
      <c r="K22" s="52" t="s">
        <v>318</v>
      </c>
      <c r="L22" s="61">
        <v>0</v>
      </c>
      <c r="M22" s="61">
        <v>0</v>
      </c>
      <c r="N22" s="61">
        <v>2326</v>
      </c>
      <c r="O22" s="61">
        <v>0</v>
      </c>
      <c r="P22" s="18">
        <v>2421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316</v>
      </c>
      <c r="F23" s="58" t="s">
        <v>317</v>
      </c>
      <c r="G23" s="58" t="s">
        <v>77</v>
      </c>
      <c r="H23" s="59" t="s">
        <v>71</v>
      </c>
      <c r="I23" s="57" t="s">
        <v>72</v>
      </c>
      <c r="J23" s="60" t="s">
        <v>94</v>
      </c>
      <c r="K23" s="52" t="s">
        <v>319</v>
      </c>
      <c r="L23" s="61">
        <v>0</v>
      </c>
      <c r="M23" s="61">
        <v>4671.58</v>
      </c>
      <c r="N23" s="61">
        <v>0</v>
      </c>
      <c r="O23" s="61">
        <v>0</v>
      </c>
      <c r="P23" s="18">
        <v>2556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316</v>
      </c>
      <c r="F24" s="58" t="s">
        <v>317</v>
      </c>
      <c r="G24" s="58" t="s">
        <v>77</v>
      </c>
      <c r="H24" s="59" t="s">
        <v>71</v>
      </c>
      <c r="I24" s="57" t="s">
        <v>72</v>
      </c>
      <c r="J24" s="60" t="s">
        <v>178</v>
      </c>
      <c r="K24" s="52" t="s">
        <v>319</v>
      </c>
      <c r="L24" s="61">
        <v>0</v>
      </c>
      <c r="M24" s="61">
        <v>0</v>
      </c>
      <c r="N24" s="61">
        <v>87</v>
      </c>
      <c r="O24" s="61">
        <v>0</v>
      </c>
      <c r="P24" s="18">
        <v>102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9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CHAMBLEE MIDDLE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77.5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521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4113848.9999999995</v>
      </c>
      <c r="M8" s="72">
        <f>SUM(M11:M65536)</f>
        <v>1325170.1219559996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67112.52</v>
      </c>
      <c r="M11" s="36">
        <v>21359.417456000003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45.59270000000001</v>
      </c>
      <c r="Z11" s="23">
        <v>1</v>
      </c>
      <c r="AA11" s="99">
        <v>1</v>
      </c>
      <c r="AB11" s="78">
        <v>1778</v>
      </c>
      <c r="AC11" s="78">
        <v>8241.417456000001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82</v>
      </c>
      <c r="K12" s="35">
        <v>1</v>
      </c>
      <c r="L12" s="36">
        <v>42951.54</v>
      </c>
      <c r="M12" s="36">
        <v>6412.449112</v>
      </c>
      <c r="P12" s="23" t="s">
        <v>83</v>
      </c>
      <c r="Q12" s="23" t="s">
        <v>84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85</v>
      </c>
      <c r="W12" s="78">
        <v>29.178999999999995</v>
      </c>
      <c r="Z12" s="23">
        <v>1</v>
      </c>
      <c r="AA12" s="99">
        <v>1</v>
      </c>
      <c r="AB12" s="78">
        <v>1138</v>
      </c>
      <c r="AC12" s="78">
        <v>5274.449112</v>
      </c>
      <c r="AD12" s="78">
        <v>0</v>
      </c>
      <c r="AE12" s="78">
        <v>0</v>
      </c>
    </row>
    <row r="13" spans="1:31" ht="12.75">
      <c r="A13" s="23">
        <v>110</v>
      </c>
      <c r="B13" s="23">
        <v>1000</v>
      </c>
      <c r="C13" s="30" t="s">
        <v>86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82</v>
      </c>
      <c r="K13" s="35">
        <v>1</v>
      </c>
      <c r="L13" s="36">
        <v>64589.94</v>
      </c>
      <c r="M13" s="36">
        <v>20983.644632</v>
      </c>
      <c r="P13" s="23" t="s">
        <v>87</v>
      </c>
      <c r="Q13" s="23" t="s">
        <v>88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89</v>
      </c>
      <c r="W13" s="78">
        <v>43.879</v>
      </c>
      <c r="Z13" s="23">
        <v>1</v>
      </c>
      <c r="AA13" s="99">
        <v>1</v>
      </c>
      <c r="AB13" s="78">
        <v>1712</v>
      </c>
      <c r="AC13" s="78">
        <v>7931.6446320000005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90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82</v>
      </c>
      <c r="K14" s="35">
        <v>0.5</v>
      </c>
      <c r="L14" s="36">
        <v>33556.26</v>
      </c>
      <c r="M14" s="36">
        <v>10310.708728000001</v>
      </c>
      <c r="P14" s="23" t="s">
        <v>91</v>
      </c>
      <c r="Q14" s="23" t="s">
        <v>92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80</v>
      </c>
      <c r="W14" s="78">
        <v>45.59270000000001</v>
      </c>
      <c r="Z14" s="23">
        <v>0.5</v>
      </c>
      <c r="AA14" s="99">
        <v>0.5</v>
      </c>
      <c r="AB14" s="78">
        <v>520</v>
      </c>
      <c r="AC14" s="78">
        <v>4120.7087280000005</v>
      </c>
      <c r="AD14" s="78">
        <v>5670</v>
      </c>
      <c r="AE14" s="78">
        <v>0</v>
      </c>
    </row>
    <row r="15" spans="1:31" ht="12.75">
      <c r="A15" s="23">
        <v>110</v>
      </c>
      <c r="B15" s="23">
        <v>1000</v>
      </c>
      <c r="C15" s="30" t="s">
        <v>93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94</v>
      </c>
      <c r="K15" s="35">
        <v>1</v>
      </c>
      <c r="L15" s="36">
        <v>40522.74</v>
      </c>
      <c r="M15" s="36">
        <v>17390.192472</v>
      </c>
      <c r="P15" s="23" t="s">
        <v>95</v>
      </c>
      <c r="Q15" s="23" t="s">
        <v>96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97</v>
      </c>
      <c r="W15" s="78">
        <v>27.529</v>
      </c>
      <c r="Z15" s="23">
        <v>1</v>
      </c>
      <c r="AA15" s="99">
        <v>1</v>
      </c>
      <c r="AB15" s="78">
        <v>1074</v>
      </c>
      <c r="AC15" s="78">
        <v>4976.192472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98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94</v>
      </c>
      <c r="K16" s="35">
        <v>1</v>
      </c>
      <c r="L16" s="36">
        <v>40813.57</v>
      </c>
      <c r="M16" s="36">
        <v>17433.906396</v>
      </c>
      <c r="P16" s="23" t="s">
        <v>99</v>
      </c>
      <c r="Q16" s="23" t="s">
        <v>100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101</v>
      </c>
      <c r="W16" s="78">
        <v>27.726600000000005</v>
      </c>
      <c r="Z16" s="23">
        <v>1</v>
      </c>
      <c r="AA16" s="99">
        <v>1</v>
      </c>
      <c r="AB16" s="78">
        <v>1082</v>
      </c>
      <c r="AC16" s="78">
        <v>5011.906396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102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94</v>
      </c>
      <c r="K17" s="35">
        <v>1</v>
      </c>
      <c r="L17" s="36">
        <v>48413.37</v>
      </c>
      <c r="M17" s="36">
        <v>18568.161836</v>
      </c>
      <c r="P17" s="23" t="s">
        <v>103</v>
      </c>
      <c r="Q17" s="23" t="s">
        <v>104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105</v>
      </c>
      <c r="W17" s="78">
        <v>32.8895</v>
      </c>
      <c r="Z17" s="23">
        <v>1</v>
      </c>
      <c r="AA17" s="99">
        <v>1</v>
      </c>
      <c r="AB17" s="78">
        <v>1283</v>
      </c>
      <c r="AC17" s="78">
        <v>5945.161836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98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94</v>
      </c>
      <c r="K18" s="35">
        <v>1</v>
      </c>
      <c r="L18" s="36">
        <v>52935.02</v>
      </c>
      <c r="M18" s="36">
        <v>19243.420456</v>
      </c>
      <c r="P18" s="23" t="s">
        <v>99</v>
      </c>
      <c r="Q18" s="23" t="s">
        <v>100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106</v>
      </c>
      <c r="W18" s="78">
        <v>35.9613</v>
      </c>
      <c r="Z18" s="23">
        <v>1</v>
      </c>
      <c r="AA18" s="99">
        <v>1</v>
      </c>
      <c r="AB18" s="78">
        <v>1403</v>
      </c>
      <c r="AC18" s="78">
        <v>6500.420456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107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94</v>
      </c>
      <c r="K19" s="35">
        <v>1</v>
      </c>
      <c r="L19" s="36">
        <v>55619.05</v>
      </c>
      <c r="M19" s="36">
        <v>19644.01934</v>
      </c>
      <c r="P19" s="23" t="s">
        <v>108</v>
      </c>
      <c r="Q19" s="23" t="s">
        <v>109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110</v>
      </c>
      <c r="W19" s="78">
        <v>37.7847</v>
      </c>
      <c r="Z19" s="23">
        <v>1</v>
      </c>
      <c r="AA19" s="99">
        <v>1</v>
      </c>
      <c r="AB19" s="78">
        <v>1474</v>
      </c>
      <c r="AC19" s="78">
        <v>6830.019340000001</v>
      </c>
      <c r="AD19" s="78">
        <v>11340</v>
      </c>
      <c r="AE19" s="78">
        <v>0</v>
      </c>
    </row>
    <row r="20" spans="1:31" ht="12.75">
      <c r="A20" s="23">
        <v>110</v>
      </c>
      <c r="B20" s="23">
        <v>1000</v>
      </c>
      <c r="C20" s="30" t="s">
        <v>107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94</v>
      </c>
      <c r="K20" s="35">
        <v>1</v>
      </c>
      <c r="L20" s="36">
        <v>56699.3</v>
      </c>
      <c r="M20" s="36">
        <v>8465.674040000002</v>
      </c>
      <c r="P20" s="23" t="s">
        <v>108</v>
      </c>
      <c r="Q20" s="23" t="s">
        <v>109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111</v>
      </c>
      <c r="W20" s="78">
        <v>38.5185</v>
      </c>
      <c r="Z20" s="23">
        <v>1</v>
      </c>
      <c r="AA20" s="99">
        <v>1</v>
      </c>
      <c r="AB20" s="78">
        <v>1503</v>
      </c>
      <c r="AC20" s="78">
        <v>6962.674040000001</v>
      </c>
      <c r="AD20" s="78">
        <v>0</v>
      </c>
      <c r="AE20" s="78">
        <v>0</v>
      </c>
    </row>
    <row r="21" spans="1:31" ht="12.75">
      <c r="A21" s="23">
        <v>110</v>
      </c>
      <c r="B21" s="23">
        <v>1000</v>
      </c>
      <c r="C21" s="30" t="s">
        <v>98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94</v>
      </c>
      <c r="K21" s="35">
        <v>1</v>
      </c>
      <c r="L21" s="36">
        <v>42951.54</v>
      </c>
      <c r="M21" s="36">
        <v>17752.449112000002</v>
      </c>
      <c r="P21" s="23" t="s">
        <v>99</v>
      </c>
      <c r="Q21" s="23" t="s">
        <v>100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85</v>
      </c>
      <c r="W21" s="78">
        <v>29.178999999999995</v>
      </c>
      <c r="Z21" s="23">
        <v>1</v>
      </c>
      <c r="AA21" s="99">
        <v>1</v>
      </c>
      <c r="AB21" s="78">
        <v>1138</v>
      </c>
      <c r="AC21" s="78">
        <v>5274.449112</v>
      </c>
      <c r="AD21" s="78">
        <v>11340</v>
      </c>
      <c r="AE21" s="78">
        <v>0</v>
      </c>
    </row>
    <row r="22" spans="1:31" ht="12.75">
      <c r="A22" s="23">
        <v>110</v>
      </c>
      <c r="B22" s="23">
        <v>1000</v>
      </c>
      <c r="C22" s="30" t="s">
        <v>102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94</v>
      </c>
      <c r="K22" s="35">
        <v>1</v>
      </c>
      <c r="L22" s="36">
        <v>42951.54</v>
      </c>
      <c r="M22" s="36">
        <v>17752.449112000002</v>
      </c>
      <c r="P22" s="23" t="s">
        <v>103</v>
      </c>
      <c r="Q22" s="23" t="s">
        <v>104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112</v>
      </c>
      <c r="W22" s="78">
        <v>29.178999999999995</v>
      </c>
      <c r="Z22" s="23">
        <v>1</v>
      </c>
      <c r="AA22" s="99">
        <v>1</v>
      </c>
      <c r="AB22" s="78">
        <v>1138</v>
      </c>
      <c r="AC22" s="78">
        <v>5274.449112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113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94</v>
      </c>
      <c r="K23" s="35">
        <v>1</v>
      </c>
      <c r="L23" s="36">
        <v>46984.1</v>
      </c>
      <c r="M23" s="36">
        <v>7014.6474800000005</v>
      </c>
      <c r="P23" s="23" t="s">
        <v>114</v>
      </c>
      <c r="Q23" s="23" t="s">
        <v>115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116</v>
      </c>
      <c r="W23" s="78">
        <v>31.918500000000005</v>
      </c>
      <c r="Z23" s="23">
        <v>1</v>
      </c>
      <c r="AA23" s="99">
        <v>1</v>
      </c>
      <c r="AB23" s="78">
        <v>1245</v>
      </c>
      <c r="AC23" s="78">
        <v>5769.6474800000005</v>
      </c>
      <c r="AD23" s="78">
        <v>0</v>
      </c>
      <c r="AE23" s="78">
        <v>0</v>
      </c>
    </row>
    <row r="24" spans="1:31" ht="12.75">
      <c r="A24" s="23">
        <v>110</v>
      </c>
      <c r="B24" s="23">
        <v>1000</v>
      </c>
      <c r="C24" s="30" t="s">
        <v>117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94</v>
      </c>
      <c r="K24" s="35">
        <v>1</v>
      </c>
      <c r="L24" s="36">
        <v>51377.55</v>
      </c>
      <c r="M24" s="36">
        <v>19011.16314</v>
      </c>
      <c r="P24" s="23" t="s">
        <v>118</v>
      </c>
      <c r="Q24" s="23" t="s">
        <v>119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120</v>
      </c>
      <c r="W24" s="78">
        <v>34.9032</v>
      </c>
      <c r="Z24" s="23">
        <v>1</v>
      </c>
      <c r="AA24" s="99">
        <v>1</v>
      </c>
      <c r="AB24" s="78">
        <v>1362</v>
      </c>
      <c r="AC24" s="78">
        <v>6309.163140000001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121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94</v>
      </c>
      <c r="K25" s="35">
        <v>1</v>
      </c>
      <c r="L25" s="36">
        <v>52935.02</v>
      </c>
      <c r="M25" s="36">
        <v>19243.420456</v>
      </c>
      <c r="P25" s="23" t="s">
        <v>122</v>
      </c>
      <c r="Q25" s="23" t="s">
        <v>123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124</v>
      </c>
      <c r="W25" s="78">
        <v>35.9613</v>
      </c>
      <c r="Z25" s="23">
        <v>1</v>
      </c>
      <c r="AA25" s="99">
        <v>1</v>
      </c>
      <c r="AB25" s="78">
        <v>1403</v>
      </c>
      <c r="AC25" s="78">
        <v>6500.420456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102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94</v>
      </c>
      <c r="K26" s="35">
        <v>1</v>
      </c>
      <c r="L26" s="36">
        <v>56188.85</v>
      </c>
      <c r="M26" s="36">
        <v>8388.99078</v>
      </c>
      <c r="P26" s="23" t="s">
        <v>103</v>
      </c>
      <c r="Q26" s="23" t="s">
        <v>104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125</v>
      </c>
      <c r="W26" s="78">
        <v>38.1718</v>
      </c>
      <c r="Z26" s="23">
        <v>1</v>
      </c>
      <c r="AA26" s="99">
        <v>1</v>
      </c>
      <c r="AB26" s="78">
        <v>1489</v>
      </c>
      <c r="AC26" s="78">
        <v>6899.99078</v>
      </c>
      <c r="AD26" s="78">
        <v>0</v>
      </c>
      <c r="AE26" s="78">
        <v>0</v>
      </c>
    </row>
    <row r="27" spans="1:31" ht="12.75">
      <c r="A27" s="23">
        <v>110</v>
      </c>
      <c r="B27" s="23">
        <v>1000</v>
      </c>
      <c r="C27" s="30" t="s">
        <v>121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94</v>
      </c>
      <c r="K27" s="35">
        <v>1</v>
      </c>
      <c r="L27" s="36">
        <v>57885.21</v>
      </c>
      <c r="M27" s="36">
        <v>19982.303788</v>
      </c>
      <c r="P27" s="23" t="s">
        <v>122</v>
      </c>
      <c r="Q27" s="23" t="s">
        <v>123</v>
      </c>
      <c r="R27" s="23" t="s">
        <v>76</v>
      </c>
      <c r="S27" s="23" t="s">
        <v>126</v>
      </c>
      <c r="T27" s="23" t="s">
        <v>78</v>
      </c>
      <c r="U27" s="23" t="s">
        <v>79</v>
      </c>
      <c r="V27" s="23" t="s">
        <v>127</v>
      </c>
      <c r="W27" s="78">
        <v>39.3242</v>
      </c>
      <c r="Z27" s="23">
        <v>1</v>
      </c>
      <c r="AA27" s="99">
        <v>1</v>
      </c>
      <c r="AB27" s="78">
        <v>1534</v>
      </c>
      <c r="AC27" s="78">
        <v>7108.303788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121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94</v>
      </c>
      <c r="K28" s="35">
        <v>1</v>
      </c>
      <c r="L28" s="36">
        <v>61452.44</v>
      </c>
      <c r="M28" s="36">
        <v>20514.359632</v>
      </c>
      <c r="P28" s="23" t="s">
        <v>122</v>
      </c>
      <c r="Q28" s="23" t="s">
        <v>123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128</v>
      </c>
      <c r="W28" s="78">
        <v>41.747600000000006</v>
      </c>
      <c r="Z28" s="23">
        <v>1</v>
      </c>
      <c r="AA28" s="99">
        <v>1</v>
      </c>
      <c r="AB28" s="78">
        <v>1628</v>
      </c>
      <c r="AC28" s="78">
        <v>7546.359632000001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117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94</v>
      </c>
      <c r="K29" s="35">
        <v>1</v>
      </c>
      <c r="L29" s="36">
        <v>61452.44</v>
      </c>
      <c r="M29" s="36">
        <v>9174.359632</v>
      </c>
      <c r="P29" s="23" t="s">
        <v>118</v>
      </c>
      <c r="Q29" s="23" t="s">
        <v>119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128</v>
      </c>
      <c r="W29" s="78">
        <v>41.747600000000006</v>
      </c>
      <c r="Z29" s="23">
        <v>1</v>
      </c>
      <c r="AA29" s="99">
        <v>1</v>
      </c>
      <c r="AB29" s="78">
        <v>1628</v>
      </c>
      <c r="AC29" s="78">
        <v>7546.359632000001</v>
      </c>
      <c r="AD29" s="78">
        <v>0</v>
      </c>
      <c r="AE29" s="78">
        <v>0</v>
      </c>
    </row>
    <row r="30" spans="1:31" ht="12.75">
      <c r="A30" s="23">
        <v>110</v>
      </c>
      <c r="B30" s="23">
        <v>1000</v>
      </c>
      <c r="C30" s="30" t="s">
        <v>117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94</v>
      </c>
      <c r="K30" s="35">
        <v>1</v>
      </c>
      <c r="L30" s="36">
        <v>63323.3</v>
      </c>
      <c r="M30" s="36">
        <v>20794.10124</v>
      </c>
      <c r="P30" s="23" t="s">
        <v>118</v>
      </c>
      <c r="Q30" s="23" t="s">
        <v>119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129</v>
      </c>
      <c r="W30" s="78">
        <v>43.0185</v>
      </c>
      <c r="Z30" s="23">
        <v>1</v>
      </c>
      <c r="AA30" s="99">
        <v>1</v>
      </c>
      <c r="AB30" s="78">
        <v>1678</v>
      </c>
      <c r="AC30" s="78">
        <v>7776.101240000001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98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94</v>
      </c>
      <c r="K31" s="35">
        <v>1</v>
      </c>
      <c r="L31" s="36">
        <v>63323.3</v>
      </c>
      <c r="M31" s="36">
        <v>20794.10124</v>
      </c>
      <c r="P31" s="23" t="s">
        <v>99</v>
      </c>
      <c r="Q31" s="23" t="s">
        <v>100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129</v>
      </c>
      <c r="W31" s="78">
        <v>43.0185</v>
      </c>
      <c r="Z31" s="23">
        <v>1</v>
      </c>
      <c r="AA31" s="99">
        <v>1</v>
      </c>
      <c r="AB31" s="78">
        <v>1678</v>
      </c>
      <c r="AC31" s="78">
        <v>7776.101240000001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102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94</v>
      </c>
      <c r="K32" s="35">
        <v>1</v>
      </c>
      <c r="L32" s="36">
        <v>64589.94</v>
      </c>
      <c r="M32" s="36">
        <v>20983.644632</v>
      </c>
      <c r="P32" s="23" t="s">
        <v>103</v>
      </c>
      <c r="Q32" s="23" t="s">
        <v>104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89</v>
      </c>
      <c r="W32" s="78">
        <v>43.879</v>
      </c>
      <c r="Z32" s="23">
        <v>1</v>
      </c>
      <c r="AA32" s="99">
        <v>1</v>
      </c>
      <c r="AB32" s="78">
        <v>1712</v>
      </c>
      <c r="AC32" s="78">
        <v>7931.6446320000005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121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94</v>
      </c>
      <c r="K33" s="35">
        <v>1</v>
      </c>
      <c r="L33" s="36">
        <v>67112.52</v>
      </c>
      <c r="M33" s="36">
        <v>20621.417456000003</v>
      </c>
      <c r="P33" s="23" t="s">
        <v>122</v>
      </c>
      <c r="Q33" s="23" t="s">
        <v>123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80</v>
      </c>
      <c r="W33" s="78">
        <v>45.59270000000001</v>
      </c>
      <c r="Z33" s="23">
        <v>1</v>
      </c>
      <c r="AA33" s="99">
        <v>1</v>
      </c>
      <c r="AB33" s="78">
        <v>1040</v>
      </c>
      <c r="AC33" s="78">
        <v>8241.417456000001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102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94</v>
      </c>
      <c r="K34" s="35">
        <v>1</v>
      </c>
      <c r="L34" s="36">
        <v>46984.1</v>
      </c>
      <c r="M34" s="36">
        <v>18354.64748</v>
      </c>
      <c r="P34" s="23" t="s">
        <v>103</v>
      </c>
      <c r="Q34" s="23" t="s">
        <v>104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130</v>
      </c>
      <c r="W34" s="78">
        <v>31.918500000000005</v>
      </c>
      <c r="Z34" s="23">
        <v>1</v>
      </c>
      <c r="AA34" s="99">
        <v>1</v>
      </c>
      <c r="AB34" s="78">
        <v>1245</v>
      </c>
      <c r="AC34" s="78">
        <v>5769.6474800000005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117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94</v>
      </c>
      <c r="K35" s="35">
        <v>1</v>
      </c>
      <c r="L35" s="36">
        <v>59651.61</v>
      </c>
      <c r="M35" s="36">
        <v>8906.217708</v>
      </c>
      <c r="P35" s="23" t="s">
        <v>118</v>
      </c>
      <c r="Q35" s="23" t="s">
        <v>119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131</v>
      </c>
      <c r="W35" s="78">
        <v>40.5242</v>
      </c>
      <c r="Z35" s="23">
        <v>1</v>
      </c>
      <c r="AA35" s="99">
        <v>1</v>
      </c>
      <c r="AB35" s="78">
        <v>1581</v>
      </c>
      <c r="AC35" s="78">
        <v>7325.217708</v>
      </c>
      <c r="AD35" s="78">
        <v>0</v>
      </c>
      <c r="AE35" s="78">
        <v>0</v>
      </c>
    </row>
    <row r="36" spans="1:31" ht="12.75">
      <c r="A36" s="23">
        <v>110</v>
      </c>
      <c r="B36" s="23">
        <v>1000</v>
      </c>
      <c r="C36" s="30" t="s">
        <v>132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94</v>
      </c>
      <c r="K36" s="35">
        <v>1</v>
      </c>
      <c r="L36" s="36">
        <v>65229.78</v>
      </c>
      <c r="M36" s="36">
        <v>21079.216984</v>
      </c>
      <c r="P36" s="23" t="s">
        <v>133</v>
      </c>
      <c r="Q36" s="23" t="s">
        <v>134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135</v>
      </c>
      <c r="W36" s="78">
        <v>44.3137</v>
      </c>
      <c r="Z36" s="23">
        <v>1</v>
      </c>
      <c r="AA36" s="99">
        <v>1</v>
      </c>
      <c r="AB36" s="78">
        <v>1729</v>
      </c>
      <c r="AC36" s="78">
        <v>8010.216984000001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136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94</v>
      </c>
      <c r="K37" s="35">
        <v>1</v>
      </c>
      <c r="L37" s="36">
        <v>61452.44</v>
      </c>
      <c r="M37" s="36">
        <v>20514.359632</v>
      </c>
      <c r="P37" s="23" t="s">
        <v>137</v>
      </c>
      <c r="Q37" s="23" t="s">
        <v>138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139</v>
      </c>
      <c r="W37" s="78">
        <v>41.747600000000006</v>
      </c>
      <c r="Z37" s="23">
        <v>1</v>
      </c>
      <c r="AA37" s="99">
        <v>1</v>
      </c>
      <c r="AB37" s="78">
        <v>1628</v>
      </c>
      <c r="AC37" s="78">
        <v>7546.359632000001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102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94</v>
      </c>
      <c r="K38" s="35">
        <v>1</v>
      </c>
      <c r="L38" s="36">
        <v>63323.3</v>
      </c>
      <c r="M38" s="36">
        <v>20794.10124</v>
      </c>
      <c r="P38" s="23" t="s">
        <v>103</v>
      </c>
      <c r="Q38" s="23" t="s">
        <v>104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140</v>
      </c>
      <c r="W38" s="78">
        <v>43.0185</v>
      </c>
      <c r="Z38" s="23">
        <v>1</v>
      </c>
      <c r="AA38" s="99">
        <v>1</v>
      </c>
      <c r="AB38" s="78">
        <v>1678</v>
      </c>
      <c r="AC38" s="78">
        <v>7776.101240000001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121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94</v>
      </c>
      <c r="K39" s="35">
        <v>1</v>
      </c>
      <c r="L39" s="36">
        <v>71342.14</v>
      </c>
      <c r="M39" s="36">
        <v>21991.814792</v>
      </c>
      <c r="P39" s="23" t="s">
        <v>122</v>
      </c>
      <c r="Q39" s="23" t="s">
        <v>123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141</v>
      </c>
      <c r="W39" s="78">
        <v>48.4661</v>
      </c>
      <c r="Z39" s="23">
        <v>1</v>
      </c>
      <c r="AA39" s="99">
        <v>1</v>
      </c>
      <c r="AB39" s="78">
        <v>1891</v>
      </c>
      <c r="AC39" s="78">
        <v>8760.814792000001</v>
      </c>
      <c r="AD39" s="78">
        <v>11340</v>
      </c>
      <c r="AE39" s="78">
        <v>0</v>
      </c>
    </row>
    <row r="40" spans="1:31" ht="12.75">
      <c r="A40" s="23">
        <v>110</v>
      </c>
      <c r="B40" s="23">
        <v>1000</v>
      </c>
      <c r="C40" s="30" t="s">
        <v>98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71</v>
      </c>
      <c r="I40" s="31" t="s">
        <v>72</v>
      </c>
      <c r="J40" s="34" t="s">
        <v>94</v>
      </c>
      <c r="K40" s="35">
        <v>1</v>
      </c>
      <c r="L40" s="36">
        <v>76920.31</v>
      </c>
      <c r="M40" s="36">
        <v>22823.814068</v>
      </c>
      <c r="P40" s="23" t="s">
        <v>99</v>
      </c>
      <c r="Q40" s="23" t="s">
        <v>100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142</v>
      </c>
      <c r="W40" s="78">
        <v>52.2556</v>
      </c>
      <c r="Z40" s="23">
        <v>1</v>
      </c>
      <c r="AA40" s="99">
        <v>1</v>
      </c>
      <c r="AB40" s="78">
        <v>2038</v>
      </c>
      <c r="AC40" s="78">
        <v>9445.814068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143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144</v>
      </c>
      <c r="I41" s="31" t="s">
        <v>72</v>
      </c>
      <c r="J41" s="34" t="s">
        <v>145</v>
      </c>
      <c r="K41" s="35">
        <v>1</v>
      </c>
      <c r="L41" s="36">
        <v>56699.3</v>
      </c>
      <c r="M41" s="36">
        <v>19805.67404</v>
      </c>
      <c r="P41" s="23" t="s">
        <v>146</v>
      </c>
      <c r="Q41" s="23" t="s">
        <v>147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111</v>
      </c>
      <c r="W41" s="78">
        <v>38.5185</v>
      </c>
      <c r="Z41" s="23">
        <v>1</v>
      </c>
      <c r="AA41" s="99">
        <v>1</v>
      </c>
      <c r="AB41" s="78">
        <v>1503</v>
      </c>
      <c r="AC41" s="78">
        <v>6962.674040000001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148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149</v>
      </c>
      <c r="I42" s="31" t="s">
        <v>72</v>
      </c>
      <c r="J42" s="34" t="s">
        <v>94</v>
      </c>
      <c r="K42" s="35">
        <v>1</v>
      </c>
      <c r="L42" s="36">
        <v>42951.54</v>
      </c>
      <c r="M42" s="36">
        <v>17752.449112000002</v>
      </c>
      <c r="P42" s="23" t="s">
        <v>150</v>
      </c>
      <c r="Q42" s="23" t="s">
        <v>151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152</v>
      </c>
      <c r="W42" s="78">
        <v>29.178999999999995</v>
      </c>
      <c r="Z42" s="23">
        <v>1</v>
      </c>
      <c r="AA42" s="99">
        <v>1</v>
      </c>
      <c r="AB42" s="78">
        <v>1138</v>
      </c>
      <c r="AC42" s="78">
        <v>5274.449112</v>
      </c>
      <c r="AD42" s="78">
        <v>11340</v>
      </c>
      <c r="AE42" s="78">
        <v>0</v>
      </c>
    </row>
    <row r="43" spans="1:31" ht="12.75">
      <c r="A43" s="23">
        <v>110</v>
      </c>
      <c r="B43" s="23">
        <v>1000</v>
      </c>
      <c r="C43" s="30" t="s">
        <v>153</v>
      </c>
      <c r="D43" s="31" t="s">
        <v>67</v>
      </c>
      <c r="E43" s="32" t="s">
        <v>68</v>
      </c>
      <c r="F43" s="32" t="s">
        <v>69</v>
      </c>
      <c r="G43" s="32" t="s">
        <v>70</v>
      </c>
      <c r="H43" s="33" t="s">
        <v>149</v>
      </c>
      <c r="I43" s="31" t="s">
        <v>72</v>
      </c>
      <c r="J43" s="34" t="s">
        <v>94</v>
      </c>
      <c r="K43" s="35">
        <v>1</v>
      </c>
      <c r="L43" s="36">
        <v>57803.3</v>
      </c>
      <c r="M43" s="36">
        <v>19970.24524</v>
      </c>
      <c r="P43" s="23" t="s">
        <v>154</v>
      </c>
      <c r="Q43" s="23" t="s">
        <v>155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156</v>
      </c>
      <c r="W43" s="78">
        <v>39.2685</v>
      </c>
      <c r="Z43" s="23">
        <v>1</v>
      </c>
      <c r="AA43" s="99">
        <v>1</v>
      </c>
      <c r="AB43" s="78">
        <v>1532</v>
      </c>
      <c r="AC43" s="78">
        <v>7098.245240000001</v>
      </c>
      <c r="AD43" s="78">
        <v>11340</v>
      </c>
      <c r="AE43" s="78">
        <v>0</v>
      </c>
    </row>
    <row r="44" spans="1:31" ht="12.75">
      <c r="A44" s="23">
        <v>110</v>
      </c>
      <c r="B44" s="23">
        <v>1000</v>
      </c>
      <c r="C44" s="30" t="s">
        <v>157</v>
      </c>
      <c r="D44" s="31" t="s">
        <v>67</v>
      </c>
      <c r="E44" s="32" t="s">
        <v>68</v>
      </c>
      <c r="F44" s="32" t="s">
        <v>69</v>
      </c>
      <c r="G44" s="32" t="s">
        <v>70</v>
      </c>
      <c r="H44" s="33" t="s">
        <v>149</v>
      </c>
      <c r="I44" s="31" t="s">
        <v>72</v>
      </c>
      <c r="J44" s="34" t="s">
        <v>94</v>
      </c>
      <c r="K44" s="35">
        <v>1</v>
      </c>
      <c r="L44" s="36">
        <v>42951.54</v>
      </c>
      <c r="M44" s="36">
        <v>17752.449112000002</v>
      </c>
      <c r="P44" s="23" t="s">
        <v>158</v>
      </c>
      <c r="Q44" s="23" t="s">
        <v>159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85</v>
      </c>
      <c r="W44" s="78">
        <v>29.178999999999995</v>
      </c>
      <c r="Z44" s="23">
        <v>1</v>
      </c>
      <c r="AA44" s="99">
        <v>1</v>
      </c>
      <c r="AB44" s="78">
        <v>1138</v>
      </c>
      <c r="AC44" s="78">
        <v>5274.449112</v>
      </c>
      <c r="AD44" s="78">
        <v>11340</v>
      </c>
      <c r="AE44" s="78">
        <v>0</v>
      </c>
    </row>
    <row r="45" spans="1:31" ht="12.75">
      <c r="A45" s="23">
        <v>110</v>
      </c>
      <c r="B45" s="23">
        <v>1000</v>
      </c>
      <c r="C45" s="30" t="s">
        <v>160</v>
      </c>
      <c r="D45" s="31" t="s">
        <v>67</v>
      </c>
      <c r="E45" s="32" t="s">
        <v>68</v>
      </c>
      <c r="F45" s="32" t="s">
        <v>69</v>
      </c>
      <c r="G45" s="32" t="s">
        <v>70</v>
      </c>
      <c r="H45" s="33" t="s">
        <v>149</v>
      </c>
      <c r="I45" s="31" t="s">
        <v>72</v>
      </c>
      <c r="J45" s="34" t="s">
        <v>94</v>
      </c>
      <c r="K45" s="35">
        <v>1</v>
      </c>
      <c r="L45" s="36">
        <v>43242.37</v>
      </c>
      <c r="M45" s="36">
        <v>17796.163036</v>
      </c>
      <c r="P45" s="23" t="s">
        <v>161</v>
      </c>
      <c r="Q45" s="23" t="s">
        <v>162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163</v>
      </c>
      <c r="W45" s="78">
        <v>29.3766</v>
      </c>
      <c r="Z45" s="23">
        <v>1</v>
      </c>
      <c r="AA45" s="99">
        <v>1</v>
      </c>
      <c r="AB45" s="78">
        <v>1146</v>
      </c>
      <c r="AC45" s="78">
        <v>5310.163036000001</v>
      </c>
      <c r="AD45" s="78">
        <v>11340</v>
      </c>
      <c r="AE45" s="78">
        <v>0</v>
      </c>
    </row>
    <row r="46" spans="1:31" ht="12.75">
      <c r="A46" s="23">
        <v>110</v>
      </c>
      <c r="B46" s="23">
        <v>1000</v>
      </c>
      <c r="C46" s="30" t="s">
        <v>160</v>
      </c>
      <c r="D46" s="31" t="s">
        <v>67</v>
      </c>
      <c r="E46" s="32" t="s">
        <v>68</v>
      </c>
      <c r="F46" s="32" t="s">
        <v>69</v>
      </c>
      <c r="G46" s="32" t="s">
        <v>70</v>
      </c>
      <c r="H46" s="33" t="s">
        <v>149</v>
      </c>
      <c r="I46" s="31" t="s">
        <v>72</v>
      </c>
      <c r="J46" s="34" t="s">
        <v>94</v>
      </c>
      <c r="K46" s="35">
        <v>1</v>
      </c>
      <c r="L46" s="36">
        <v>45590.45</v>
      </c>
      <c r="M46" s="36">
        <v>18146.50726</v>
      </c>
      <c r="P46" s="23" t="s">
        <v>161</v>
      </c>
      <c r="Q46" s="23" t="s">
        <v>162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164</v>
      </c>
      <c r="W46" s="78">
        <v>30.9718</v>
      </c>
      <c r="Z46" s="23">
        <v>1</v>
      </c>
      <c r="AA46" s="99">
        <v>1</v>
      </c>
      <c r="AB46" s="78">
        <v>1208</v>
      </c>
      <c r="AC46" s="78">
        <v>5598.50726</v>
      </c>
      <c r="AD46" s="78">
        <v>11340</v>
      </c>
      <c r="AE46" s="78">
        <v>0</v>
      </c>
    </row>
    <row r="47" spans="1:31" ht="12.75">
      <c r="A47" s="23">
        <v>110</v>
      </c>
      <c r="B47" s="23">
        <v>1000</v>
      </c>
      <c r="C47" s="30" t="s">
        <v>153</v>
      </c>
      <c r="D47" s="31" t="s">
        <v>67</v>
      </c>
      <c r="E47" s="32" t="s">
        <v>68</v>
      </c>
      <c r="F47" s="32" t="s">
        <v>69</v>
      </c>
      <c r="G47" s="32" t="s">
        <v>70</v>
      </c>
      <c r="H47" s="33" t="s">
        <v>149</v>
      </c>
      <c r="I47" s="31" t="s">
        <v>72</v>
      </c>
      <c r="J47" s="34" t="s">
        <v>94</v>
      </c>
      <c r="K47" s="35">
        <v>1</v>
      </c>
      <c r="L47" s="36">
        <v>46984.1</v>
      </c>
      <c r="M47" s="36">
        <v>18354.64748</v>
      </c>
      <c r="P47" s="23" t="s">
        <v>154</v>
      </c>
      <c r="Q47" s="23" t="s">
        <v>155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116</v>
      </c>
      <c r="W47" s="78">
        <v>31.918500000000005</v>
      </c>
      <c r="Z47" s="23">
        <v>1</v>
      </c>
      <c r="AA47" s="99">
        <v>1</v>
      </c>
      <c r="AB47" s="78">
        <v>1245</v>
      </c>
      <c r="AC47" s="78">
        <v>5769.6474800000005</v>
      </c>
      <c r="AD47" s="78">
        <v>11340</v>
      </c>
      <c r="AE47" s="78">
        <v>0</v>
      </c>
    </row>
    <row r="48" spans="1:31" ht="12.75">
      <c r="A48" s="23">
        <v>110</v>
      </c>
      <c r="B48" s="23">
        <v>1000</v>
      </c>
      <c r="C48" s="30" t="s">
        <v>157</v>
      </c>
      <c r="D48" s="31" t="s">
        <v>67</v>
      </c>
      <c r="E48" s="32" t="s">
        <v>68</v>
      </c>
      <c r="F48" s="32" t="s">
        <v>69</v>
      </c>
      <c r="G48" s="32" t="s">
        <v>70</v>
      </c>
      <c r="H48" s="33" t="s">
        <v>149</v>
      </c>
      <c r="I48" s="31" t="s">
        <v>72</v>
      </c>
      <c r="J48" s="34" t="s">
        <v>94</v>
      </c>
      <c r="K48" s="35">
        <v>1</v>
      </c>
      <c r="L48" s="36">
        <v>48413.37</v>
      </c>
      <c r="M48" s="36">
        <v>18568.161836</v>
      </c>
      <c r="P48" s="23" t="s">
        <v>158</v>
      </c>
      <c r="Q48" s="23" t="s">
        <v>159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165</v>
      </c>
      <c r="W48" s="78">
        <v>32.8895</v>
      </c>
      <c r="Z48" s="23">
        <v>1</v>
      </c>
      <c r="AA48" s="99">
        <v>1</v>
      </c>
      <c r="AB48" s="78">
        <v>1283</v>
      </c>
      <c r="AC48" s="78">
        <v>5945.161836</v>
      </c>
      <c r="AD48" s="78">
        <v>11340</v>
      </c>
      <c r="AE48" s="78">
        <v>0</v>
      </c>
    </row>
    <row r="49" spans="1:31" ht="12.75">
      <c r="A49" s="23">
        <v>110</v>
      </c>
      <c r="B49" s="23">
        <v>1000</v>
      </c>
      <c r="C49" s="30" t="s">
        <v>148</v>
      </c>
      <c r="D49" s="31" t="s">
        <v>67</v>
      </c>
      <c r="E49" s="32" t="s">
        <v>68</v>
      </c>
      <c r="F49" s="32" t="s">
        <v>69</v>
      </c>
      <c r="G49" s="32" t="s">
        <v>70</v>
      </c>
      <c r="H49" s="33" t="s">
        <v>149</v>
      </c>
      <c r="I49" s="31" t="s">
        <v>72</v>
      </c>
      <c r="J49" s="34" t="s">
        <v>94</v>
      </c>
      <c r="K49" s="35">
        <v>1</v>
      </c>
      <c r="L49" s="36">
        <v>51377.55</v>
      </c>
      <c r="M49" s="36">
        <v>19011.16314</v>
      </c>
      <c r="P49" s="23" t="s">
        <v>150</v>
      </c>
      <c r="Q49" s="23" t="s">
        <v>151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120</v>
      </c>
      <c r="W49" s="78">
        <v>34.9032</v>
      </c>
      <c r="Z49" s="23">
        <v>1</v>
      </c>
      <c r="AA49" s="99">
        <v>1</v>
      </c>
      <c r="AB49" s="78">
        <v>1362</v>
      </c>
      <c r="AC49" s="78">
        <v>6309.163140000001</v>
      </c>
      <c r="AD49" s="78">
        <v>11340</v>
      </c>
      <c r="AE49" s="78">
        <v>0</v>
      </c>
    </row>
    <row r="50" spans="1:31" ht="12.75">
      <c r="A50" s="23">
        <v>110</v>
      </c>
      <c r="B50" s="23">
        <v>1000</v>
      </c>
      <c r="C50" s="30" t="s">
        <v>157</v>
      </c>
      <c r="D50" s="31" t="s">
        <v>67</v>
      </c>
      <c r="E50" s="32" t="s">
        <v>68</v>
      </c>
      <c r="F50" s="32" t="s">
        <v>69</v>
      </c>
      <c r="G50" s="32" t="s">
        <v>70</v>
      </c>
      <c r="H50" s="33" t="s">
        <v>149</v>
      </c>
      <c r="I50" s="31" t="s">
        <v>72</v>
      </c>
      <c r="J50" s="34" t="s">
        <v>94</v>
      </c>
      <c r="K50" s="35">
        <v>1</v>
      </c>
      <c r="L50" s="36">
        <v>57885.21</v>
      </c>
      <c r="M50" s="36">
        <v>19982.303788</v>
      </c>
      <c r="P50" s="23" t="s">
        <v>158</v>
      </c>
      <c r="Q50" s="23" t="s">
        <v>159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127</v>
      </c>
      <c r="W50" s="78">
        <v>39.3242</v>
      </c>
      <c r="Z50" s="23">
        <v>1</v>
      </c>
      <c r="AA50" s="99">
        <v>1</v>
      </c>
      <c r="AB50" s="78">
        <v>1534</v>
      </c>
      <c r="AC50" s="78">
        <v>7108.303788</v>
      </c>
      <c r="AD50" s="78">
        <v>11340</v>
      </c>
      <c r="AE50" s="78">
        <v>0</v>
      </c>
    </row>
    <row r="51" spans="1:31" ht="12.75">
      <c r="A51" s="23">
        <v>110</v>
      </c>
      <c r="B51" s="23">
        <v>1000</v>
      </c>
      <c r="C51" s="30" t="s">
        <v>148</v>
      </c>
      <c r="D51" s="31" t="s">
        <v>67</v>
      </c>
      <c r="E51" s="32" t="s">
        <v>68</v>
      </c>
      <c r="F51" s="32" t="s">
        <v>69</v>
      </c>
      <c r="G51" s="32" t="s">
        <v>70</v>
      </c>
      <c r="H51" s="33" t="s">
        <v>149</v>
      </c>
      <c r="I51" s="31" t="s">
        <v>72</v>
      </c>
      <c r="J51" s="34" t="s">
        <v>94</v>
      </c>
      <c r="K51" s="35">
        <v>1</v>
      </c>
      <c r="L51" s="36">
        <v>64589.94</v>
      </c>
      <c r="M51" s="36">
        <v>20983.644632</v>
      </c>
      <c r="P51" s="23" t="s">
        <v>150</v>
      </c>
      <c r="Q51" s="23" t="s">
        <v>151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89</v>
      </c>
      <c r="W51" s="78">
        <v>43.879</v>
      </c>
      <c r="Z51" s="23">
        <v>1</v>
      </c>
      <c r="AA51" s="99">
        <v>1</v>
      </c>
      <c r="AB51" s="78">
        <v>1712</v>
      </c>
      <c r="AC51" s="78">
        <v>7931.6446320000005</v>
      </c>
      <c r="AD51" s="78">
        <v>11340</v>
      </c>
      <c r="AE51" s="78">
        <v>0</v>
      </c>
    </row>
    <row r="52" spans="1:31" ht="12.75">
      <c r="A52" s="23">
        <v>110</v>
      </c>
      <c r="B52" s="23">
        <v>1000</v>
      </c>
      <c r="C52" s="30" t="s">
        <v>153</v>
      </c>
      <c r="D52" s="31" t="s">
        <v>67</v>
      </c>
      <c r="E52" s="32" t="s">
        <v>68</v>
      </c>
      <c r="F52" s="32" t="s">
        <v>69</v>
      </c>
      <c r="G52" s="32" t="s">
        <v>70</v>
      </c>
      <c r="H52" s="33" t="s">
        <v>149</v>
      </c>
      <c r="I52" s="31" t="s">
        <v>72</v>
      </c>
      <c r="J52" s="34" t="s">
        <v>94</v>
      </c>
      <c r="K52" s="35">
        <v>1</v>
      </c>
      <c r="L52" s="36">
        <v>64589.94</v>
      </c>
      <c r="M52" s="36">
        <v>20983.644632</v>
      </c>
      <c r="P52" s="23" t="s">
        <v>154</v>
      </c>
      <c r="Q52" s="23" t="s">
        <v>155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166</v>
      </c>
      <c r="W52" s="78">
        <v>43.879</v>
      </c>
      <c r="Z52" s="23">
        <v>1</v>
      </c>
      <c r="AA52" s="99">
        <v>1</v>
      </c>
      <c r="AB52" s="78">
        <v>1712</v>
      </c>
      <c r="AC52" s="78">
        <v>7931.6446320000005</v>
      </c>
      <c r="AD52" s="78">
        <v>11340</v>
      </c>
      <c r="AE52" s="78">
        <v>0</v>
      </c>
    </row>
    <row r="53" spans="1:31" ht="12.75">
      <c r="A53" s="23">
        <v>110</v>
      </c>
      <c r="B53" s="23">
        <v>1000</v>
      </c>
      <c r="C53" s="30" t="s">
        <v>167</v>
      </c>
      <c r="D53" s="31" t="s">
        <v>67</v>
      </c>
      <c r="E53" s="32" t="s">
        <v>68</v>
      </c>
      <c r="F53" s="32" t="s">
        <v>69</v>
      </c>
      <c r="G53" s="32" t="s">
        <v>70</v>
      </c>
      <c r="H53" s="33" t="s">
        <v>149</v>
      </c>
      <c r="I53" s="31" t="s">
        <v>72</v>
      </c>
      <c r="J53" s="34" t="s">
        <v>94</v>
      </c>
      <c r="K53" s="35">
        <v>1</v>
      </c>
      <c r="L53" s="36">
        <v>56188.85</v>
      </c>
      <c r="M53" s="36">
        <v>19728.99078</v>
      </c>
      <c r="P53" s="23" t="s">
        <v>168</v>
      </c>
      <c r="Q53" s="23" t="s">
        <v>169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170</v>
      </c>
      <c r="W53" s="78">
        <v>38.1718</v>
      </c>
      <c r="Z53" s="23">
        <v>1</v>
      </c>
      <c r="AA53" s="99">
        <v>1</v>
      </c>
      <c r="AB53" s="78">
        <v>1489</v>
      </c>
      <c r="AC53" s="78">
        <v>6899.99078</v>
      </c>
      <c r="AD53" s="78">
        <v>11340</v>
      </c>
      <c r="AE53" s="78">
        <v>0</v>
      </c>
    </row>
    <row r="54" spans="1:31" ht="12.75">
      <c r="A54" s="23">
        <v>110</v>
      </c>
      <c r="B54" s="23">
        <v>1000</v>
      </c>
      <c r="C54" s="30" t="s">
        <v>171</v>
      </c>
      <c r="D54" s="31" t="s">
        <v>67</v>
      </c>
      <c r="E54" s="32" t="s">
        <v>68</v>
      </c>
      <c r="F54" s="32" t="s">
        <v>69</v>
      </c>
      <c r="G54" s="32" t="s">
        <v>70</v>
      </c>
      <c r="H54" s="33" t="s">
        <v>149</v>
      </c>
      <c r="I54" s="31" t="s">
        <v>72</v>
      </c>
      <c r="J54" s="34" t="s">
        <v>94</v>
      </c>
      <c r="K54" s="35">
        <v>1</v>
      </c>
      <c r="L54" s="36">
        <v>63323.3</v>
      </c>
      <c r="M54" s="36">
        <v>20794.10124</v>
      </c>
      <c r="P54" s="23" t="s">
        <v>172</v>
      </c>
      <c r="Q54" s="23" t="s">
        <v>173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174</v>
      </c>
      <c r="W54" s="78">
        <v>43.0185</v>
      </c>
      <c r="Z54" s="23">
        <v>1</v>
      </c>
      <c r="AA54" s="99">
        <v>1</v>
      </c>
      <c r="AB54" s="78">
        <v>1678</v>
      </c>
      <c r="AC54" s="78">
        <v>7776.101240000001</v>
      </c>
      <c r="AD54" s="78">
        <v>11340</v>
      </c>
      <c r="AE54" s="78">
        <v>0</v>
      </c>
    </row>
    <row r="55" spans="1:31" ht="12.75">
      <c r="A55" s="23">
        <v>110</v>
      </c>
      <c r="B55" s="23">
        <v>1000</v>
      </c>
      <c r="C55" s="30" t="s">
        <v>171</v>
      </c>
      <c r="D55" s="31" t="s">
        <v>67</v>
      </c>
      <c r="E55" s="32" t="s">
        <v>68</v>
      </c>
      <c r="F55" s="32" t="s">
        <v>69</v>
      </c>
      <c r="G55" s="32" t="s">
        <v>70</v>
      </c>
      <c r="H55" s="33" t="s">
        <v>149</v>
      </c>
      <c r="I55" s="31" t="s">
        <v>72</v>
      </c>
      <c r="J55" s="34" t="s">
        <v>94</v>
      </c>
      <c r="K55" s="35">
        <v>1</v>
      </c>
      <c r="L55" s="36">
        <v>73399.38</v>
      </c>
      <c r="M55" s="36">
        <v>22298.443864</v>
      </c>
      <c r="P55" s="23" t="s">
        <v>172</v>
      </c>
      <c r="Q55" s="23" t="s">
        <v>173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175</v>
      </c>
      <c r="W55" s="78">
        <v>49.8637</v>
      </c>
      <c r="Z55" s="23">
        <v>1</v>
      </c>
      <c r="AA55" s="99">
        <v>1</v>
      </c>
      <c r="AB55" s="78">
        <v>1945</v>
      </c>
      <c r="AC55" s="78">
        <v>9013.443864</v>
      </c>
      <c r="AD55" s="78">
        <v>11340</v>
      </c>
      <c r="AE55" s="78">
        <v>0</v>
      </c>
    </row>
    <row r="56" spans="1:31" ht="12.75">
      <c r="A56" s="23">
        <v>110</v>
      </c>
      <c r="B56" s="23">
        <v>1000</v>
      </c>
      <c r="C56" s="30" t="s">
        <v>176</v>
      </c>
      <c r="D56" s="31" t="s">
        <v>67</v>
      </c>
      <c r="E56" s="32" t="s">
        <v>68</v>
      </c>
      <c r="F56" s="32" t="s">
        <v>177</v>
      </c>
      <c r="G56" s="32" t="s">
        <v>70</v>
      </c>
      <c r="H56" s="33" t="s">
        <v>71</v>
      </c>
      <c r="I56" s="31" t="s">
        <v>72</v>
      </c>
      <c r="J56" s="34" t="s">
        <v>178</v>
      </c>
      <c r="K56" s="35">
        <v>1</v>
      </c>
      <c r="L56" s="36">
        <v>40522.74</v>
      </c>
      <c r="M56" s="36">
        <v>17390.192472</v>
      </c>
      <c r="P56" s="23" t="s">
        <v>179</v>
      </c>
      <c r="Q56" s="23" t="s">
        <v>180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181</v>
      </c>
      <c r="W56" s="78">
        <v>27.529</v>
      </c>
      <c r="Z56" s="23">
        <v>1</v>
      </c>
      <c r="AA56" s="99">
        <v>1</v>
      </c>
      <c r="AB56" s="78">
        <v>1074</v>
      </c>
      <c r="AC56" s="78">
        <v>4976.192472</v>
      </c>
      <c r="AD56" s="78">
        <v>11340</v>
      </c>
      <c r="AE56" s="78">
        <v>0</v>
      </c>
    </row>
    <row r="57" spans="1:31" ht="12.75">
      <c r="A57" s="23">
        <v>110</v>
      </c>
      <c r="B57" s="23">
        <v>1000</v>
      </c>
      <c r="C57" s="30" t="s">
        <v>176</v>
      </c>
      <c r="D57" s="31" t="s">
        <v>67</v>
      </c>
      <c r="E57" s="32" t="s">
        <v>68</v>
      </c>
      <c r="F57" s="32" t="s">
        <v>177</v>
      </c>
      <c r="G57" s="32" t="s">
        <v>70</v>
      </c>
      <c r="H57" s="33" t="s">
        <v>71</v>
      </c>
      <c r="I57" s="31" t="s">
        <v>72</v>
      </c>
      <c r="J57" s="34" t="s">
        <v>178</v>
      </c>
      <c r="K57" s="35">
        <v>1</v>
      </c>
      <c r="L57" s="36">
        <v>49854.5</v>
      </c>
      <c r="M57" s="36">
        <v>18783.1326</v>
      </c>
      <c r="P57" s="23" t="s">
        <v>179</v>
      </c>
      <c r="Q57" s="23" t="s">
        <v>180</v>
      </c>
      <c r="R57" s="23" t="s">
        <v>76</v>
      </c>
      <c r="S57" s="23" t="s">
        <v>77</v>
      </c>
      <c r="T57" s="23" t="s">
        <v>78</v>
      </c>
      <c r="U57" s="23" t="s">
        <v>79</v>
      </c>
      <c r="V57" s="23" t="s">
        <v>182</v>
      </c>
      <c r="W57" s="78">
        <v>33.8685</v>
      </c>
      <c r="Z57" s="23">
        <v>1</v>
      </c>
      <c r="AA57" s="99">
        <v>1</v>
      </c>
      <c r="AB57" s="78">
        <v>1321</v>
      </c>
      <c r="AC57" s="78">
        <v>6122.1326</v>
      </c>
      <c r="AD57" s="78">
        <v>11340</v>
      </c>
      <c r="AE57" s="78">
        <v>0</v>
      </c>
    </row>
    <row r="58" spans="1:31" ht="12.75">
      <c r="A58" s="23">
        <v>110</v>
      </c>
      <c r="B58" s="23">
        <v>1000</v>
      </c>
      <c r="C58" s="30" t="s">
        <v>176</v>
      </c>
      <c r="D58" s="31" t="s">
        <v>67</v>
      </c>
      <c r="E58" s="32" t="s">
        <v>68</v>
      </c>
      <c r="F58" s="32" t="s">
        <v>177</v>
      </c>
      <c r="G58" s="32" t="s">
        <v>70</v>
      </c>
      <c r="H58" s="33" t="s">
        <v>71</v>
      </c>
      <c r="I58" s="31" t="s">
        <v>72</v>
      </c>
      <c r="J58" s="34" t="s">
        <v>178</v>
      </c>
      <c r="K58" s="35">
        <v>1</v>
      </c>
      <c r="L58" s="36">
        <v>59651.61</v>
      </c>
      <c r="M58" s="36">
        <v>20246.217708</v>
      </c>
      <c r="P58" s="23" t="s">
        <v>179</v>
      </c>
      <c r="Q58" s="23" t="s">
        <v>180</v>
      </c>
      <c r="R58" s="23" t="s">
        <v>76</v>
      </c>
      <c r="S58" s="23" t="s">
        <v>77</v>
      </c>
      <c r="T58" s="23" t="s">
        <v>78</v>
      </c>
      <c r="U58" s="23" t="s">
        <v>79</v>
      </c>
      <c r="V58" s="23" t="s">
        <v>183</v>
      </c>
      <c r="W58" s="78">
        <v>40.5242</v>
      </c>
      <c r="Z58" s="23">
        <v>1</v>
      </c>
      <c r="AA58" s="99">
        <v>1</v>
      </c>
      <c r="AB58" s="78">
        <v>1581</v>
      </c>
      <c r="AC58" s="78">
        <v>7325.217708</v>
      </c>
      <c r="AD58" s="78">
        <v>11340</v>
      </c>
      <c r="AE58" s="78">
        <v>0</v>
      </c>
    </row>
    <row r="59" spans="1:31" ht="12.75">
      <c r="A59" s="23">
        <v>110</v>
      </c>
      <c r="B59" s="23">
        <v>1000</v>
      </c>
      <c r="C59" s="30" t="s">
        <v>176</v>
      </c>
      <c r="D59" s="31" t="s">
        <v>67</v>
      </c>
      <c r="E59" s="32" t="s">
        <v>68</v>
      </c>
      <c r="F59" s="32" t="s">
        <v>177</v>
      </c>
      <c r="G59" s="32" t="s">
        <v>70</v>
      </c>
      <c r="H59" s="33" t="s">
        <v>71</v>
      </c>
      <c r="I59" s="31" t="s">
        <v>72</v>
      </c>
      <c r="J59" s="34" t="s">
        <v>178</v>
      </c>
      <c r="K59" s="35">
        <v>1</v>
      </c>
      <c r="L59" s="36">
        <v>59651.61</v>
      </c>
      <c r="M59" s="36">
        <v>20246.217708</v>
      </c>
      <c r="P59" s="23" t="s">
        <v>179</v>
      </c>
      <c r="Q59" s="23" t="s">
        <v>180</v>
      </c>
      <c r="R59" s="23" t="s">
        <v>76</v>
      </c>
      <c r="S59" s="23" t="s">
        <v>77</v>
      </c>
      <c r="T59" s="23" t="s">
        <v>78</v>
      </c>
      <c r="U59" s="23" t="s">
        <v>79</v>
      </c>
      <c r="V59" s="23" t="s">
        <v>183</v>
      </c>
      <c r="W59" s="78">
        <v>40.5242</v>
      </c>
      <c r="Z59" s="23">
        <v>1</v>
      </c>
      <c r="AA59" s="99">
        <v>1</v>
      </c>
      <c r="AB59" s="78">
        <v>1581</v>
      </c>
      <c r="AC59" s="78">
        <v>7325.217708</v>
      </c>
      <c r="AD59" s="78">
        <v>11340</v>
      </c>
      <c r="AE59" s="78">
        <v>0</v>
      </c>
    </row>
    <row r="60" spans="1:31" ht="12.75">
      <c r="A60" s="23">
        <v>110</v>
      </c>
      <c r="B60" s="23">
        <v>1000</v>
      </c>
      <c r="C60" s="30" t="s">
        <v>176</v>
      </c>
      <c r="D60" s="31" t="s">
        <v>67</v>
      </c>
      <c r="E60" s="32" t="s">
        <v>68</v>
      </c>
      <c r="F60" s="32" t="s">
        <v>177</v>
      </c>
      <c r="G60" s="32" t="s">
        <v>70</v>
      </c>
      <c r="H60" s="33" t="s">
        <v>71</v>
      </c>
      <c r="I60" s="31" t="s">
        <v>72</v>
      </c>
      <c r="J60" s="34" t="s">
        <v>178</v>
      </c>
      <c r="K60" s="35">
        <v>1</v>
      </c>
      <c r="L60" s="36">
        <v>67112.52</v>
      </c>
      <c r="M60" s="36">
        <v>21359.417456000003</v>
      </c>
      <c r="P60" s="23" t="s">
        <v>179</v>
      </c>
      <c r="Q60" s="23" t="s">
        <v>180</v>
      </c>
      <c r="R60" s="23" t="s">
        <v>76</v>
      </c>
      <c r="S60" s="23" t="s">
        <v>77</v>
      </c>
      <c r="T60" s="23" t="s">
        <v>78</v>
      </c>
      <c r="U60" s="23" t="s">
        <v>79</v>
      </c>
      <c r="V60" s="23" t="s">
        <v>80</v>
      </c>
      <c r="W60" s="78">
        <v>45.59270000000001</v>
      </c>
      <c r="Z60" s="23">
        <v>1</v>
      </c>
      <c r="AA60" s="99">
        <v>1</v>
      </c>
      <c r="AB60" s="78">
        <v>1778</v>
      </c>
      <c r="AC60" s="78">
        <v>8241.417456000001</v>
      </c>
      <c r="AD60" s="78">
        <v>11340</v>
      </c>
      <c r="AE60" s="78">
        <v>0</v>
      </c>
    </row>
    <row r="61" spans="1:31" ht="12.75">
      <c r="A61" s="23">
        <v>110</v>
      </c>
      <c r="B61" s="23">
        <v>1000</v>
      </c>
      <c r="C61" s="30" t="s">
        <v>176</v>
      </c>
      <c r="D61" s="31" t="s">
        <v>67</v>
      </c>
      <c r="E61" s="32" t="s">
        <v>68</v>
      </c>
      <c r="F61" s="32" t="s">
        <v>177</v>
      </c>
      <c r="G61" s="32" t="s">
        <v>70</v>
      </c>
      <c r="H61" s="33" t="s">
        <v>71</v>
      </c>
      <c r="I61" s="31" t="s">
        <v>72</v>
      </c>
      <c r="J61" s="34" t="s">
        <v>178</v>
      </c>
      <c r="K61" s="35">
        <v>1</v>
      </c>
      <c r="L61" s="36">
        <v>51377.55</v>
      </c>
      <c r="M61" s="36">
        <v>19011.16314</v>
      </c>
      <c r="P61" s="23" t="s">
        <v>179</v>
      </c>
      <c r="Q61" s="23" t="s">
        <v>180</v>
      </c>
      <c r="R61" s="23" t="s">
        <v>76</v>
      </c>
      <c r="S61" s="23" t="s">
        <v>77</v>
      </c>
      <c r="T61" s="23" t="s">
        <v>78</v>
      </c>
      <c r="U61" s="23" t="s">
        <v>79</v>
      </c>
      <c r="V61" s="23" t="s">
        <v>184</v>
      </c>
      <c r="W61" s="78">
        <v>34.9032</v>
      </c>
      <c r="Z61" s="23">
        <v>1</v>
      </c>
      <c r="AA61" s="99">
        <v>1</v>
      </c>
      <c r="AB61" s="78">
        <v>1362</v>
      </c>
      <c r="AC61" s="78">
        <v>6309.163140000001</v>
      </c>
      <c r="AD61" s="78">
        <v>11340</v>
      </c>
      <c r="AE61" s="78">
        <v>0</v>
      </c>
    </row>
    <row r="62" ht="12.75">
      <c r="A62" s="105" t="s">
        <v>186</v>
      </c>
    </row>
    <row r="63" spans="1:31" ht="12.75">
      <c r="A63" s="23">
        <v>118</v>
      </c>
      <c r="B63" s="23">
        <v>1000</v>
      </c>
      <c r="C63" s="30" t="s">
        <v>187</v>
      </c>
      <c r="D63" s="31" t="s">
        <v>67</v>
      </c>
      <c r="E63" s="32" t="s">
        <v>68</v>
      </c>
      <c r="F63" s="32" t="s">
        <v>69</v>
      </c>
      <c r="G63" s="32" t="s">
        <v>188</v>
      </c>
      <c r="H63" s="33" t="s">
        <v>71</v>
      </c>
      <c r="I63" s="31" t="s">
        <v>72</v>
      </c>
      <c r="J63" s="34" t="s">
        <v>94</v>
      </c>
      <c r="K63" s="35">
        <v>1</v>
      </c>
      <c r="L63" s="36">
        <v>40522.74</v>
      </c>
      <c r="M63" s="36">
        <v>17390.192472</v>
      </c>
      <c r="P63" s="23" t="s">
        <v>189</v>
      </c>
      <c r="Q63" s="23" t="s">
        <v>190</v>
      </c>
      <c r="R63" s="23" t="s">
        <v>76</v>
      </c>
      <c r="S63" s="23" t="s">
        <v>77</v>
      </c>
      <c r="T63" s="23" t="s">
        <v>78</v>
      </c>
      <c r="U63" s="23" t="s">
        <v>79</v>
      </c>
      <c r="V63" s="23" t="s">
        <v>181</v>
      </c>
      <c r="W63" s="78">
        <v>27.529</v>
      </c>
      <c r="Z63" s="23">
        <v>1</v>
      </c>
      <c r="AA63" s="99">
        <v>1</v>
      </c>
      <c r="AB63" s="78">
        <v>1074</v>
      </c>
      <c r="AC63" s="78">
        <v>4976.192472</v>
      </c>
      <c r="AD63" s="78">
        <v>11340</v>
      </c>
      <c r="AE63" s="78">
        <v>0</v>
      </c>
    </row>
    <row r="64" spans="1:31" ht="12.75">
      <c r="A64" s="23">
        <v>118</v>
      </c>
      <c r="B64" s="23">
        <v>1000</v>
      </c>
      <c r="C64" s="30" t="s">
        <v>187</v>
      </c>
      <c r="D64" s="31" t="s">
        <v>67</v>
      </c>
      <c r="E64" s="32" t="s">
        <v>68</v>
      </c>
      <c r="F64" s="32" t="s">
        <v>69</v>
      </c>
      <c r="G64" s="32" t="s">
        <v>188</v>
      </c>
      <c r="H64" s="33" t="s">
        <v>71</v>
      </c>
      <c r="I64" s="31" t="s">
        <v>72</v>
      </c>
      <c r="J64" s="34" t="s">
        <v>94</v>
      </c>
      <c r="K64" s="35">
        <v>1</v>
      </c>
      <c r="L64" s="36">
        <v>40522.74</v>
      </c>
      <c r="M64" s="36">
        <v>17390.192472</v>
      </c>
      <c r="P64" s="23" t="s">
        <v>189</v>
      </c>
      <c r="Q64" s="23" t="s">
        <v>190</v>
      </c>
      <c r="R64" s="23" t="s">
        <v>76</v>
      </c>
      <c r="S64" s="23" t="s">
        <v>77</v>
      </c>
      <c r="T64" s="23" t="s">
        <v>78</v>
      </c>
      <c r="U64" s="23" t="s">
        <v>79</v>
      </c>
      <c r="V64" s="23" t="s">
        <v>181</v>
      </c>
      <c r="W64" s="78">
        <v>27.529</v>
      </c>
      <c r="Z64" s="23">
        <v>1</v>
      </c>
      <c r="AA64" s="99">
        <v>1</v>
      </c>
      <c r="AB64" s="78">
        <v>1074</v>
      </c>
      <c r="AC64" s="78">
        <v>4976.192472</v>
      </c>
      <c r="AD64" s="78">
        <v>11340</v>
      </c>
      <c r="AE64" s="78">
        <v>0</v>
      </c>
    </row>
    <row r="65" spans="1:31" ht="12.75">
      <c r="A65" s="23">
        <v>118</v>
      </c>
      <c r="B65" s="23">
        <v>1000</v>
      </c>
      <c r="C65" s="30" t="s">
        <v>187</v>
      </c>
      <c r="D65" s="31" t="s">
        <v>67</v>
      </c>
      <c r="E65" s="32" t="s">
        <v>68</v>
      </c>
      <c r="F65" s="32" t="s">
        <v>69</v>
      </c>
      <c r="G65" s="32" t="s">
        <v>188</v>
      </c>
      <c r="H65" s="33" t="s">
        <v>71</v>
      </c>
      <c r="I65" s="31" t="s">
        <v>72</v>
      </c>
      <c r="J65" s="34" t="s">
        <v>94</v>
      </c>
      <c r="K65" s="35">
        <v>1</v>
      </c>
      <c r="L65" s="36">
        <v>54537.6</v>
      </c>
      <c r="M65" s="36">
        <v>19482.21728</v>
      </c>
      <c r="P65" s="23" t="s">
        <v>189</v>
      </c>
      <c r="Q65" s="23" t="s">
        <v>190</v>
      </c>
      <c r="R65" s="23" t="s">
        <v>76</v>
      </c>
      <c r="S65" s="23" t="s">
        <v>77</v>
      </c>
      <c r="T65" s="23" t="s">
        <v>78</v>
      </c>
      <c r="U65" s="23" t="s">
        <v>79</v>
      </c>
      <c r="V65" s="23" t="s">
        <v>191</v>
      </c>
      <c r="W65" s="78">
        <v>37.05</v>
      </c>
      <c r="Z65" s="23">
        <v>1</v>
      </c>
      <c r="AA65" s="99">
        <v>1</v>
      </c>
      <c r="AB65" s="78">
        <v>1445</v>
      </c>
      <c r="AC65" s="78">
        <v>6697.21728</v>
      </c>
      <c r="AD65" s="78">
        <v>11340</v>
      </c>
      <c r="AE65" s="78">
        <v>0</v>
      </c>
    </row>
    <row r="66" spans="1:31" ht="12.75">
      <c r="A66" s="23">
        <v>118</v>
      </c>
      <c r="B66" s="23">
        <v>1000</v>
      </c>
      <c r="C66" s="30" t="s">
        <v>187</v>
      </c>
      <c r="D66" s="31" t="s">
        <v>67</v>
      </c>
      <c r="E66" s="32" t="s">
        <v>68</v>
      </c>
      <c r="F66" s="32" t="s">
        <v>69</v>
      </c>
      <c r="G66" s="32" t="s">
        <v>188</v>
      </c>
      <c r="H66" s="33" t="s">
        <v>71</v>
      </c>
      <c r="I66" s="31" t="s">
        <v>72</v>
      </c>
      <c r="J66" s="34" t="s">
        <v>94</v>
      </c>
      <c r="K66" s="35">
        <v>1</v>
      </c>
      <c r="L66" s="36">
        <v>57803.3</v>
      </c>
      <c r="M66" s="36">
        <v>19970.24524</v>
      </c>
      <c r="P66" s="23" t="s">
        <v>189</v>
      </c>
      <c r="Q66" s="23" t="s">
        <v>190</v>
      </c>
      <c r="R66" s="23" t="s">
        <v>76</v>
      </c>
      <c r="S66" s="23" t="s">
        <v>77</v>
      </c>
      <c r="T66" s="23" t="s">
        <v>78</v>
      </c>
      <c r="U66" s="23" t="s">
        <v>79</v>
      </c>
      <c r="V66" s="23" t="s">
        <v>156</v>
      </c>
      <c r="W66" s="78">
        <v>39.2685</v>
      </c>
      <c r="Z66" s="23">
        <v>1</v>
      </c>
      <c r="AA66" s="99">
        <v>1</v>
      </c>
      <c r="AB66" s="78">
        <v>1532</v>
      </c>
      <c r="AC66" s="78">
        <v>7098.245240000001</v>
      </c>
      <c r="AD66" s="78">
        <v>11340</v>
      </c>
      <c r="AE66" s="78">
        <v>0</v>
      </c>
    </row>
    <row r="67" spans="1:31" ht="12.75">
      <c r="A67" s="23">
        <v>118</v>
      </c>
      <c r="B67" s="23">
        <v>1000</v>
      </c>
      <c r="C67" s="30" t="s">
        <v>187</v>
      </c>
      <c r="D67" s="31" t="s">
        <v>67</v>
      </c>
      <c r="E67" s="32" t="s">
        <v>68</v>
      </c>
      <c r="F67" s="32" t="s">
        <v>69</v>
      </c>
      <c r="G67" s="32" t="s">
        <v>188</v>
      </c>
      <c r="H67" s="33" t="s">
        <v>71</v>
      </c>
      <c r="I67" s="31" t="s">
        <v>72</v>
      </c>
      <c r="J67" s="34" t="s">
        <v>94</v>
      </c>
      <c r="K67" s="35">
        <v>1</v>
      </c>
      <c r="L67" s="36">
        <v>42951.54</v>
      </c>
      <c r="M67" s="36">
        <v>17752.449112000002</v>
      </c>
      <c r="P67" s="23" t="s">
        <v>189</v>
      </c>
      <c r="Q67" s="23" t="s">
        <v>190</v>
      </c>
      <c r="R67" s="23" t="s">
        <v>76</v>
      </c>
      <c r="S67" s="23" t="s">
        <v>77</v>
      </c>
      <c r="T67" s="23" t="s">
        <v>78</v>
      </c>
      <c r="U67" s="23" t="s">
        <v>79</v>
      </c>
      <c r="V67" s="23" t="s">
        <v>85</v>
      </c>
      <c r="W67" s="78">
        <v>29.178999999999995</v>
      </c>
      <c r="Z67" s="23">
        <v>1</v>
      </c>
      <c r="AA67" s="99">
        <v>1</v>
      </c>
      <c r="AB67" s="78">
        <v>1138</v>
      </c>
      <c r="AC67" s="78">
        <v>5274.449112</v>
      </c>
      <c r="AD67" s="78">
        <v>11340</v>
      </c>
      <c r="AE67" s="78">
        <v>0</v>
      </c>
    </row>
    <row r="68" ht="12.75">
      <c r="A68" s="105" t="s">
        <v>193</v>
      </c>
    </row>
    <row r="69" spans="1:31" ht="12.75">
      <c r="A69" s="23">
        <v>130</v>
      </c>
      <c r="B69" s="23">
        <v>2400</v>
      </c>
      <c r="C69" s="30" t="s">
        <v>194</v>
      </c>
      <c r="D69" s="31" t="s">
        <v>67</v>
      </c>
      <c r="E69" s="32" t="s">
        <v>195</v>
      </c>
      <c r="F69" s="32" t="s">
        <v>69</v>
      </c>
      <c r="G69" s="32" t="s">
        <v>70</v>
      </c>
      <c r="H69" s="33" t="s">
        <v>71</v>
      </c>
      <c r="I69" s="31" t="s">
        <v>72</v>
      </c>
      <c r="J69" s="34" t="s">
        <v>73</v>
      </c>
      <c r="K69" s="35">
        <v>1</v>
      </c>
      <c r="L69" s="36">
        <v>101266.38</v>
      </c>
      <c r="M69" s="36">
        <v>25345.511464000003</v>
      </c>
      <c r="P69" s="23" t="s">
        <v>196</v>
      </c>
      <c r="Q69" s="23" t="s">
        <v>197</v>
      </c>
      <c r="R69" s="23" t="s">
        <v>76</v>
      </c>
      <c r="S69" s="23" t="s">
        <v>126</v>
      </c>
      <c r="T69" s="23" t="s">
        <v>198</v>
      </c>
      <c r="U69" s="23" t="s">
        <v>79</v>
      </c>
      <c r="V69" s="23" t="s">
        <v>199</v>
      </c>
      <c r="W69" s="78">
        <v>53.4105</v>
      </c>
      <c r="Z69" s="23">
        <v>1</v>
      </c>
      <c r="AA69" s="99">
        <v>1</v>
      </c>
      <c r="AB69" s="78">
        <v>1570</v>
      </c>
      <c r="AC69" s="78">
        <v>12435.511464000001</v>
      </c>
      <c r="AD69" s="78">
        <v>11340</v>
      </c>
      <c r="AE69" s="78">
        <v>0</v>
      </c>
    </row>
    <row r="70" ht="12.75">
      <c r="A70" s="105" t="s">
        <v>201</v>
      </c>
    </row>
    <row r="71" spans="1:31" ht="12.75">
      <c r="A71" s="23">
        <v>131</v>
      </c>
      <c r="B71" s="23">
        <v>2400</v>
      </c>
      <c r="C71" s="30" t="s">
        <v>202</v>
      </c>
      <c r="D71" s="31" t="s">
        <v>67</v>
      </c>
      <c r="E71" s="32" t="s">
        <v>195</v>
      </c>
      <c r="F71" s="32" t="s">
        <v>69</v>
      </c>
      <c r="G71" s="32" t="s">
        <v>203</v>
      </c>
      <c r="H71" s="33" t="s">
        <v>71</v>
      </c>
      <c r="I71" s="31" t="s">
        <v>72</v>
      </c>
      <c r="J71" s="34" t="s">
        <v>73</v>
      </c>
      <c r="K71" s="35">
        <v>1</v>
      </c>
      <c r="L71" s="36">
        <v>78125.61</v>
      </c>
      <c r="M71" s="36">
        <v>23003.824908000002</v>
      </c>
      <c r="P71" s="23" t="s">
        <v>204</v>
      </c>
      <c r="Q71" s="23" t="s">
        <v>205</v>
      </c>
      <c r="R71" s="23" t="s">
        <v>76</v>
      </c>
      <c r="S71" s="23" t="s">
        <v>77</v>
      </c>
      <c r="T71" s="23" t="s">
        <v>206</v>
      </c>
      <c r="U71" s="23" t="s">
        <v>79</v>
      </c>
      <c r="V71" s="23" t="s">
        <v>207</v>
      </c>
      <c r="W71" s="78">
        <v>47.1773</v>
      </c>
      <c r="Z71" s="23">
        <v>1</v>
      </c>
      <c r="AA71" s="99">
        <v>1</v>
      </c>
      <c r="AB71" s="78">
        <v>2070</v>
      </c>
      <c r="AC71" s="78">
        <v>9593.824908</v>
      </c>
      <c r="AD71" s="78">
        <v>11340</v>
      </c>
      <c r="AE71" s="78">
        <v>0</v>
      </c>
    </row>
    <row r="72" spans="1:31" ht="12.75">
      <c r="A72" s="23">
        <v>131</v>
      </c>
      <c r="B72" s="23">
        <v>2400</v>
      </c>
      <c r="C72" s="30" t="s">
        <v>202</v>
      </c>
      <c r="D72" s="31" t="s">
        <v>67</v>
      </c>
      <c r="E72" s="32" t="s">
        <v>195</v>
      </c>
      <c r="F72" s="32" t="s">
        <v>69</v>
      </c>
      <c r="G72" s="32" t="s">
        <v>203</v>
      </c>
      <c r="H72" s="33" t="s">
        <v>71</v>
      </c>
      <c r="I72" s="31" t="s">
        <v>72</v>
      </c>
      <c r="J72" s="34" t="s">
        <v>73</v>
      </c>
      <c r="K72" s="35">
        <v>1</v>
      </c>
      <c r="L72" s="36">
        <v>80291.33</v>
      </c>
      <c r="M72" s="36">
        <v>23327.775324000002</v>
      </c>
      <c r="P72" s="23" t="s">
        <v>204</v>
      </c>
      <c r="Q72" s="23" t="s">
        <v>205</v>
      </c>
      <c r="R72" s="23" t="s">
        <v>76</v>
      </c>
      <c r="S72" s="23" t="s">
        <v>77</v>
      </c>
      <c r="T72" s="23" t="s">
        <v>206</v>
      </c>
      <c r="U72" s="23" t="s">
        <v>79</v>
      </c>
      <c r="V72" s="23" t="s">
        <v>208</v>
      </c>
      <c r="W72" s="78">
        <v>48.4851</v>
      </c>
      <c r="Z72" s="23">
        <v>1</v>
      </c>
      <c r="AA72" s="99">
        <v>1</v>
      </c>
      <c r="AB72" s="78">
        <v>2128</v>
      </c>
      <c r="AC72" s="78">
        <v>9859.775324</v>
      </c>
      <c r="AD72" s="78">
        <v>11340</v>
      </c>
      <c r="AE72" s="78">
        <v>0</v>
      </c>
    </row>
    <row r="73" spans="1:31" ht="12.75">
      <c r="A73" s="23">
        <v>131</v>
      </c>
      <c r="B73" s="23">
        <v>2400</v>
      </c>
      <c r="C73" s="30" t="s">
        <v>202</v>
      </c>
      <c r="D73" s="31" t="s">
        <v>67</v>
      </c>
      <c r="E73" s="32" t="s">
        <v>195</v>
      </c>
      <c r="F73" s="32" t="s">
        <v>69</v>
      </c>
      <c r="G73" s="32" t="s">
        <v>203</v>
      </c>
      <c r="H73" s="33" t="s">
        <v>71</v>
      </c>
      <c r="I73" s="31" t="s">
        <v>72</v>
      </c>
      <c r="J73" s="34" t="s">
        <v>73</v>
      </c>
      <c r="K73" s="35">
        <v>1</v>
      </c>
      <c r="L73" s="36">
        <v>95451.01</v>
      </c>
      <c r="M73" s="36">
        <v>25590.384028</v>
      </c>
      <c r="P73" s="23" t="s">
        <v>204</v>
      </c>
      <c r="Q73" s="23" t="s">
        <v>205</v>
      </c>
      <c r="R73" s="23" t="s">
        <v>76</v>
      </c>
      <c r="S73" s="23" t="s">
        <v>209</v>
      </c>
      <c r="T73" s="23" t="s">
        <v>206</v>
      </c>
      <c r="U73" s="23" t="s">
        <v>79</v>
      </c>
      <c r="V73" s="23" t="s">
        <v>210</v>
      </c>
      <c r="W73" s="78">
        <v>57.6395</v>
      </c>
      <c r="Z73" s="23">
        <v>1</v>
      </c>
      <c r="AA73" s="99">
        <v>1</v>
      </c>
      <c r="AB73" s="78">
        <v>2529</v>
      </c>
      <c r="AC73" s="78">
        <v>11721.384028</v>
      </c>
      <c r="AD73" s="78">
        <v>11340</v>
      </c>
      <c r="AE73" s="78">
        <v>0</v>
      </c>
    </row>
    <row r="74" ht="12.75">
      <c r="A74" s="105" t="s">
        <v>212</v>
      </c>
    </row>
    <row r="75" spans="1:31" ht="12.75">
      <c r="A75" s="23">
        <v>140</v>
      </c>
      <c r="B75" s="23">
        <v>1000</v>
      </c>
      <c r="C75" s="30" t="s">
        <v>213</v>
      </c>
      <c r="D75" s="31" t="s">
        <v>67</v>
      </c>
      <c r="E75" s="32" t="s">
        <v>68</v>
      </c>
      <c r="F75" s="32" t="s">
        <v>214</v>
      </c>
      <c r="G75" s="32" t="s">
        <v>215</v>
      </c>
      <c r="H75" s="33" t="s">
        <v>71</v>
      </c>
      <c r="I75" s="31" t="s">
        <v>72</v>
      </c>
      <c r="J75" s="34" t="s">
        <v>216</v>
      </c>
      <c r="K75" s="35">
        <v>1</v>
      </c>
      <c r="L75" s="36">
        <v>23823.23</v>
      </c>
      <c r="M75" s="36">
        <v>10710.892644</v>
      </c>
      <c r="P75" s="23" t="s">
        <v>217</v>
      </c>
      <c r="Q75" s="23" t="s">
        <v>218</v>
      </c>
      <c r="R75" s="23" t="s">
        <v>76</v>
      </c>
      <c r="S75" s="23" t="s">
        <v>77</v>
      </c>
      <c r="T75" s="23" t="s">
        <v>219</v>
      </c>
      <c r="U75" s="23" t="s">
        <v>79</v>
      </c>
      <c r="V75" s="23" t="s">
        <v>220</v>
      </c>
      <c r="W75" s="78">
        <v>16.2727</v>
      </c>
      <c r="Z75" s="23">
        <v>1</v>
      </c>
      <c r="AA75" s="99">
        <v>1</v>
      </c>
      <c r="AB75" s="78">
        <v>631</v>
      </c>
      <c r="AC75" s="78">
        <v>2925.492644</v>
      </c>
      <c r="AD75" s="78">
        <v>0</v>
      </c>
      <c r="AE75" s="78">
        <v>7154.4</v>
      </c>
    </row>
    <row r="76" spans="1:31" ht="12.75">
      <c r="A76" s="23">
        <v>140</v>
      </c>
      <c r="B76" s="23">
        <v>1000</v>
      </c>
      <c r="C76" s="30" t="s">
        <v>221</v>
      </c>
      <c r="D76" s="31" t="s">
        <v>67</v>
      </c>
      <c r="E76" s="32" t="s">
        <v>68</v>
      </c>
      <c r="F76" s="32" t="s">
        <v>222</v>
      </c>
      <c r="G76" s="32" t="s">
        <v>215</v>
      </c>
      <c r="H76" s="33" t="s">
        <v>71</v>
      </c>
      <c r="I76" s="31" t="s">
        <v>72</v>
      </c>
      <c r="J76" s="34" t="s">
        <v>178</v>
      </c>
      <c r="K76" s="35">
        <v>1</v>
      </c>
      <c r="L76" s="36">
        <v>28610.66</v>
      </c>
      <c r="M76" s="36">
        <v>11425.789047999999</v>
      </c>
      <c r="P76" s="23" t="s">
        <v>223</v>
      </c>
      <c r="Q76" s="23" t="s">
        <v>224</v>
      </c>
      <c r="R76" s="23" t="s">
        <v>76</v>
      </c>
      <c r="S76" s="23" t="s">
        <v>77</v>
      </c>
      <c r="T76" s="23" t="s">
        <v>219</v>
      </c>
      <c r="U76" s="23" t="s">
        <v>79</v>
      </c>
      <c r="V76" s="23" t="s">
        <v>225</v>
      </c>
      <c r="W76" s="78">
        <v>19.5428</v>
      </c>
      <c r="Z76" s="23">
        <v>1</v>
      </c>
      <c r="AA76" s="99">
        <v>1</v>
      </c>
      <c r="AB76" s="78">
        <v>758</v>
      </c>
      <c r="AC76" s="78">
        <v>3513.389048</v>
      </c>
      <c r="AD76" s="78">
        <v>0</v>
      </c>
      <c r="AE76" s="78">
        <v>7154.4</v>
      </c>
    </row>
    <row r="77" ht="12.75">
      <c r="A77" s="105" t="s">
        <v>227</v>
      </c>
    </row>
    <row r="78" spans="1:31" ht="12.75">
      <c r="A78" s="23">
        <v>142</v>
      </c>
      <c r="B78" s="23">
        <v>2100</v>
      </c>
      <c r="C78" s="30" t="s">
        <v>228</v>
      </c>
      <c r="D78" s="31" t="s">
        <v>67</v>
      </c>
      <c r="E78" s="32" t="s">
        <v>229</v>
      </c>
      <c r="F78" s="32" t="s">
        <v>126</v>
      </c>
      <c r="G78" s="32" t="s">
        <v>230</v>
      </c>
      <c r="H78" s="33" t="s">
        <v>71</v>
      </c>
      <c r="I78" s="31" t="s">
        <v>72</v>
      </c>
      <c r="J78" s="34" t="s">
        <v>73</v>
      </c>
      <c r="K78" s="35">
        <v>1</v>
      </c>
      <c r="L78" s="36">
        <v>36210.26</v>
      </c>
      <c r="M78" s="36">
        <v>5406.619928</v>
      </c>
      <c r="P78" s="23" t="s">
        <v>231</v>
      </c>
      <c r="Q78" s="23" t="s">
        <v>232</v>
      </c>
      <c r="R78" s="23" t="s">
        <v>76</v>
      </c>
      <c r="S78" s="23" t="s">
        <v>77</v>
      </c>
      <c r="T78" s="23" t="s">
        <v>233</v>
      </c>
      <c r="U78" s="23" t="s">
        <v>79</v>
      </c>
      <c r="V78" s="23" t="s">
        <v>234</v>
      </c>
      <c r="W78" s="78">
        <v>21.866100000000003</v>
      </c>
      <c r="Z78" s="23">
        <v>1</v>
      </c>
      <c r="AA78" s="99">
        <v>1</v>
      </c>
      <c r="AB78" s="78">
        <v>960</v>
      </c>
      <c r="AC78" s="78">
        <v>4446.619928</v>
      </c>
      <c r="AD78" s="78">
        <v>0</v>
      </c>
      <c r="AE78" s="78">
        <v>0</v>
      </c>
    </row>
    <row r="79" spans="1:31" ht="12.75">
      <c r="A79" s="23">
        <v>142</v>
      </c>
      <c r="B79" s="23">
        <v>2100</v>
      </c>
      <c r="C79" s="30" t="s">
        <v>235</v>
      </c>
      <c r="D79" s="31" t="s">
        <v>67</v>
      </c>
      <c r="E79" s="32" t="s">
        <v>229</v>
      </c>
      <c r="F79" s="32" t="s">
        <v>126</v>
      </c>
      <c r="G79" s="32" t="s">
        <v>230</v>
      </c>
      <c r="H79" s="33" t="s">
        <v>71</v>
      </c>
      <c r="I79" s="31" t="s">
        <v>72</v>
      </c>
      <c r="J79" s="34" t="s">
        <v>73</v>
      </c>
      <c r="K79" s="35">
        <v>0</v>
      </c>
      <c r="L79" s="36">
        <v>352.3</v>
      </c>
      <c r="M79" s="36">
        <v>52.262440000000005</v>
      </c>
      <c r="Q79" s="23" t="s">
        <v>236</v>
      </c>
      <c r="R79" s="23" t="s">
        <v>237</v>
      </c>
      <c r="S79" s="23" t="s">
        <v>77</v>
      </c>
      <c r="T79" s="23" t="s">
        <v>233</v>
      </c>
      <c r="U79" s="23" t="s">
        <v>238</v>
      </c>
      <c r="V79" s="23" t="s">
        <v>239</v>
      </c>
      <c r="W79" s="78">
        <v>0</v>
      </c>
      <c r="Z79" s="23">
        <v>0</v>
      </c>
      <c r="AA79" s="99">
        <v>1</v>
      </c>
      <c r="AB79" s="78">
        <v>9</v>
      </c>
      <c r="AC79" s="78">
        <v>43.262440000000005</v>
      </c>
      <c r="AD79" s="78">
        <v>0</v>
      </c>
      <c r="AE79" s="78">
        <v>0</v>
      </c>
    </row>
    <row r="80" spans="1:31" ht="12.75">
      <c r="A80" s="23">
        <v>142</v>
      </c>
      <c r="B80" s="23">
        <v>2400</v>
      </c>
      <c r="C80" s="30" t="s">
        <v>240</v>
      </c>
      <c r="D80" s="31" t="s">
        <v>67</v>
      </c>
      <c r="E80" s="32" t="s">
        <v>195</v>
      </c>
      <c r="F80" s="32" t="s">
        <v>241</v>
      </c>
      <c r="G80" s="32" t="s">
        <v>230</v>
      </c>
      <c r="H80" s="33" t="s">
        <v>71</v>
      </c>
      <c r="I80" s="31" t="s">
        <v>72</v>
      </c>
      <c r="J80" s="34" t="s">
        <v>73</v>
      </c>
      <c r="K80" s="35">
        <v>1</v>
      </c>
      <c r="L80" s="36">
        <v>27824.27</v>
      </c>
      <c r="M80" s="36">
        <v>11308.220356</v>
      </c>
      <c r="P80" s="23" t="s">
        <v>242</v>
      </c>
      <c r="Q80" s="23" t="s">
        <v>243</v>
      </c>
      <c r="R80" s="23" t="s">
        <v>76</v>
      </c>
      <c r="S80" s="23" t="s">
        <v>77</v>
      </c>
      <c r="T80" s="23" t="s">
        <v>244</v>
      </c>
      <c r="U80" s="23" t="s">
        <v>79</v>
      </c>
      <c r="V80" s="23" t="s">
        <v>245</v>
      </c>
      <c r="W80" s="78">
        <v>18.0209</v>
      </c>
      <c r="Z80" s="23">
        <v>1</v>
      </c>
      <c r="AA80" s="99">
        <v>1</v>
      </c>
      <c r="AB80" s="78">
        <v>737</v>
      </c>
      <c r="AC80" s="78">
        <v>3416.820356</v>
      </c>
      <c r="AD80" s="78">
        <v>0</v>
      </c>
      <c r="AE80" s="78">
        <v>7154.4</v>
      </c>
    </row>
    <row r="81" spans="1:31" ht="12.75">
      <c r="A81" s="23">
        <v>142</v>
      </c>
      <c r="B81" s="23">
        <v>2400</v>
      </c>
      <c r="C81" s="30" t="s">
        <v>240</v>
      </c>
      <c r="D81" s="31" t="s">
        <v>67</v>
      </c>
      <c r="E81" s="32" t="s">
        <v>195</v>
      </c>
      <c r="F81" s="32" t="s">
        <v>241</v>
      </c>
      <c r="G81" s="32" t="s">
        <v>230</v>
      </c>
      <c r="H81" s="33" t="s">
        <v>71</v>
      </c>
      <c r="I81" s="31" t="s">
        <v>72</v>
      </c>
      <c r="J81" s="34" t="s">
        <v>73</v>
      </c>
      <c r="K81" s="35">
        <v>1</v>
      </c>
      <c r="L81" s="36">
        <v>28679.18</v>
      </c>
      <c r="M81" s="36">
        <v>11436.203303999999</v>
      </c>
      <c r="P81" s="23" t="s">
        <v>242</v>
      </c>
      <c r="Q81" s="23" t="s">
        <v>243</v>
      </c>
      <c r="R81" s="23" t="s">
        <v>76</v>
      </c>
      <c r="S81" s="23" t="s">
        <v>77</v>
      </c>
      <c r="T81" s="23" t="s">
        <v>244</v>
      </c>
      <c r="U81" s="23" t="s">
        <v>79</v>
      </c>
      <c r="V81" s="23" t="s">
        <v>246</v>
      </c>
      <c r="W81" s="78">
        <v>18.5746</v>
      </c>
      <c r="Z81" s="23">
        <v>1</v>
      </c>
      <c r="AA81" s="99">
        <v>1</v>
      </c>
      <c r="AB81" s="78">
        <v>760</v>
      </c>
      <c r="AC81" s="78">
        <v>3521.803304</v>
      </c>
      <c r="AD81" s="78">
        <v>0</v>
      </c>
      <c r="AE81" s="78">
        <v>7154.4</v>
      </c>
    </row>
    <row r="82" spans="1:31" ht="12.75">
      <c r="A82" s="23">
        <v>142</v>
      </c>
      <c r="B82" s="23">
        <v>2400</v>
      </c>
      <c r="C82" s="30" t="s">
        <v>247</v>
      </c>
      <c r="D82" s="31" t="s">
        <v>67</v>
      </c>
      <c r="E82" s="32" t="s">
        <v>195</v>
      </c>
      <c r="F82" s="32" t="s">
        <v>241</v>
      </c>
      <c r="G82" s="32" t="s">
        <v>230</v>
      </c>
      <c r="H82" s="33" t="s">
        <v>71</v>
      </c>
      <c r="I82" s="31" t="s">
        <v>72</v>
      </c>
      <c r="J82" s="34" t="s">
        <v>73</v>
      </c>
      <c r="K82" s="35">
        <v>1</v>
      </c>
      <c r="L82" s="36">
        <v>30520.23</v>
      </c>
      <c r="M82" s="36">
        <v>11711.284244</v>
      </c>
      <c r="P82" s="23" t="s">
        <v>248</v>
      </c>
      <c r="Q82" s="23" t="s">
        <v>249</v>
      </c>
      <c r="R82" s="23" t="s">
        <v>76</v>
      </c>
      <c r="S82" s="23" t="s">
        <v>126</v>
      </c>
      <c r="T82" s="23" t="s">
        <v>250</v>
      </c>
      <c r="U82" s="23" t="s">
        <v>79</v>
      </c>
      <c r="V82" s="23" t="s">
        <v>251</v>
      </c>
      <c r="W82" s="78">
        <v>16.0972</v>
      </c>
      <c r="Z82" s="23">
        <v>1</v>
      </c>
      <c r="AA82" s="99">
        <v>1</v>
      </c>
      <c r="AB82" s="78">
        <v>809</v>
      </c>
      <c r="AC82" s="78">
        <v>3747.8842440000003</v>
      </c>
      <c r="AD82" s="78">
        <v>0</v>
      </c>
      <c r="AE82" s="78">
        <v>7154.4</v>
      </c>
    </row>
    <row r="83" spans="1:31" ht="12.75">
      <c r="A83" s="23">
        <v>142</v>
      </c>
      <c r="B83" s="23">
        <v>2400</v>
      </c>
      <c r="C83" s="30" t="s">
        <v>252</v>
      </c>
      <c r="D83" s="31" t="s">
        <v>67</v>
      </c>
      <c r="E83" s="32" t="s">
        <v>195</v>
      </c>
      <c r="F83" s="32" t="s">
        <v>241</v>
      </c>
      <c r="G83" s="32" t="s">
        <v>230</v>
      </c>
      <c r="H83" s="33" t="s">
        <v>71</v>
      </c>
      <c r="I83" s="31" t="s">
        <v>72</v>
      </c>
      <c r="J83" s="34" t="s">
        <v>73</v>
      </c>
      <c r="K83" s="35">
        <v>1</v>
      </c>
      <c r="L83" s="36">
        <v>39027.5</v>
      </c>
      <c r="M83" s="36">
        <v>12980.976999999999</v>
      </c>
      <c r="P83" s="23" t="s">
        <v>253</v>
      </c>
      <c r="Q83" s="23" t="s">
        <v>254</v>
      </c>
      <c r="R83" s="23" t="s">
        <v>76</v>
      </c>
      <c r="S83" s="23" t="s">
        <v>77</v>
      </c>
      <c r="T83" s="23" t="s">
        <v>250</v>
      </c>
      <c r="U83" s="23" t="s">
        <v>79</v>
      </c>
      <c r="V83" s="23" t="s">
        <v>255</v>
      </c>
      <c r="W83" s="78">
        <v>20.5841</v>
      </c>
      <c r="Z83" s="23">
        <v>1</v>
      </c>
      <c r="AA83" s="99">
        <v>1</v>
      </c>
      <c r="AB83" s="78">
        <v>1034</v>
      </c>
      <c r="AC83" s="78">
        <v>4792.577</v>
      </c>
      <c r="AD83" s="78">
        <v>0</v>
      </c>
      <c r="AE83" s="78">
        <v>7154.4</v>
      </c>
    </row>
    <row r="84" spans="1:31" ht="12.75">
      <c r="A84" s="23">
        <v>142</v>
      </c>
      <c r="B84" s="23">
        <v>2400</v>
      </c>
      <c r="C84" s="30" t="s">
        <v>256</v>
      </c>
      <c r="D84" s="31" t="s">
        <v>67</v>
      </c>
      <c r="E84" s="32" t="s">
        <v>195</v>
      </c>
      <c r="F84" s="32" t="s">
        <v>241</v>
      </c>
      <c r="G84" s="32" t="s">
        <v>230</v>
      </c>
      <c r="H84" s="33" t="s">
        <v>71</v>
      </c>
      <c r="I84" s="31" t="s">
        <v>72</v>
      </c>
      <c r="J84" s="34" t="s">
        <v>73</v>
      </c>
      <c r="K84" s="35">
        <v>1</v>
      </c>
      <c r="L84" s="36">
        <v>36210.26</v>
      </c>
      <c r="M84" s="36">
        <v>12561.019928</v>
      </c>
      <c r="P84" s="23" t="s">
        <v>257</v>
      </c>
      <c r="Q84" s="23" t="s">
        <v>258</v>
      </c>
      <c r="R84" s="23" t="s">
        <v>76</v>
      </c>
      <c r="S84" s="23" t="s">
        <v>126</v>
      </c>
      <c r="T84" s="23" t="s">
        <v>233</v>
      </c>
      <c r="U84" s="23" t="s">
        <v>79</v>
      </c>
      <c r="V84" s="23" t="s">
        <v>234</v>
      </c>
      <c r="W84" s="78">
        <v>21.866100000000003</v>
      </c>
      <c r="Z84" s="23">
        <v>1</v>
      </c>
      <c r="AA84" s="99">
        <v>1</v>
      </c>
      <c r="AB84" s="78">
        <v>960</v>
      </c>
      <c r="AC84" s="78">
        <v>4446.619928</v>
      </c>
      <c r="AD84" s="78">
        <v>0</v>
      </c>
      <c r="AE84" s="78">
        <v>7154.4</v>
      </c>
    </row>
    <row r="85" ht="12.75">
      <c r="A85" s="105" t="s">
        <v>260</v>
      </c>
    </row>
    <row r="86" spans="1:31" ht="12.75">
      <c r="A86" s="23">
        <v>165</v>
      </c>
      <c r="B86" s="23">
        <v>2220</v>
      </c>
      <c r="C86" s="30" t="s">
        <v>261</v>
      </c>
      <c r="D86" s="31" t="s">
        <v>67</v>
      </c>
      <c r="E86" s="32" t="s">
        <v>262</v>
      </c>
      <c r="F86" s="32" t="s">
        <v>69</v>
      </c>
      <c r="G86" s="32" t="s">
        <v>70</v>
      </c>
      <c r="H86" s="33" t="s">
        <v>71</v>
      </c>
      <c r="I86" s="31" t="s">
        <v>72</v>
      </c>
      <c r="J86" s="34" t="s">
        <v>263</v>
      </c>
      <c r="K86" s="35">
        <v>1</v>
      </c>
      <c r="L86" s="36">
        <v>63323.3</v>
      </c>
      <c r="M86" s="36">
        <v>20794.10124</v>
      </c>
      <c r="P86" s="23" t="s">
        <v>264</v>
      </c>
      <c r="Q86" s="23" t="s">
        <v>265</v>
      </c>
      <c r="R86" s="23" t="s">
        <v>76</v>
      </c>
      <c r="S86" s="23" t="s">
        <v>77</v>
      </c>
      <c r="T86" s="23" t="s">
        <v>78</v>
      </c>
      <c r="U86" s="23" t="s">
        <v>79</v>
      </c>
      <c r="V86" s="23" t="s">
        <v>140</v>
      </c>
      <c r="W86" s="78">
        <v>43.0185</v>
      </c>
      <c r="Z86" s="23">
        <v>1</v>
      </c>
      <c r="AA86" s="99">
        <v>1</v>
      </c>
      <c r="AB86" s="78">
        <v>1678</v>
      </c>
      <c r="AC86" s="78">
        <v>7776.101240000001</v>
      </c>
      <c r="AD86" s="78">
        <v>11340</v>
      </c>
      <c r="AE86" s="78">
        <v>0</v>
      </c>
    </row>
    <row r="87" ht="12.75">
      <c r="A87" s="105" t="s">
        <v>267</v>
      </c>
    </row>
    <row r="88" spans="1:31" ht="12.75">
      <c r="A88" s="23">
        <v>173</v>
      </c>
      <c r="B88" s="23">
        <v>2100</v>
      </c>
      <c r="C88" s="30" t="s">
        <v>268</v>
      </c>
      <c r="D88" s="31" t="s">
        <v>67</v>
      </c>
      <c r="E88" s="32" t="s">
        <v>229</v>
      </c>
      <c r="F88" s="32" t="s">
        <v>177</v>
      </c>
      <c r="G88" s="32" t="s">
        <v>269</v>
      </c>
      <c r="H88" s="33" t="s">
        <v>71</v>
      </c>
      <c r="I88" s="31" t="s">
        <v>72</v>
      </c>
      <c r="J88" s="34" t="s">
        <v>73</v>
      </c>
      <c r="K88" s="35">
        <v>1</v>
      </c>
      <c r="L88" s="36">
        <v>76285.21</v>
      </c>
      <c r="M88" s="36">
        <v>22729.823788</v>
      </c>
      <c r="P88" s="23" t="s">
        <v>270</v>
      </c>
      <c r="Q88" s="23" t="s">
        <v>271</v>
      </c>
      <c r="R88" s="23" t="s">
        <v>76</v>
      </c>
      <c r="S88" s="23" t="s">
        <v>77</v>
      </c>
      <c r="T88" s="23" t="s">
        <v>78</v>
      </c>
      <c r="U88" s="23" t="s">
        <v>79</v>
      </c>
      <c r="V88" s="23" t="s">
        <v>272</v>
      </c>
      <c r="W88" s="78">
        <v>51.8242</v>
      </c>
      <c r="Z88" s="23">
        <v>1</v>
      </c>
      <c r="AA88" s="99">
        <v>1</v>
      </c>
      <c r="AB88" s="78">
        <v>2022</v>
      </c>
      <c r="AC88" s="78">
        <v>9367.823788000002</v>
      </c>
      <c r="AD88" s="78">
        <v>11340</v>
      </c>
      <c r="AE88" s="78">
        <v>0</v>
      </c>
    </row>
    <row r="89" spans="1:31" ht="12.75">
      <c r="A89" s="23">
        <v>173</v>
      </c>
      <c r="B89" s="23">
        <v>2100</v>
      </c>
      <c r="C89" s="30" t="s">
        <v>273</v>
      </c>
      <c r="D89" s="31" t="s">
        <v>67</v>
      </c>
      <c r="E89" s="32" t="s">
        <v>229</v>
      </c>
      <c r="F89" s="32" t="s">
        <v>177</v>
      </c>
      <c r="G89" s="32" t="s">
        <v>269</v>
      </c>
      <c r="H89" s="33" t="s">
        <v>71</v>
      </c>
      <c r="I89" s="31" t="s">
        <v>72</v>
      </c>
      <c r="J89" s="34" t="s">
        <v>73</v>
      </c>
      <c r="K89" s="35">
        <v>1</v>
      </c>
      <c r="L89" s="36">
        <v>93752.58</v>
      </c>
      <c r="M89" s="36">
        <v>24305.816824</v>
      </c>
      <c r="P89" s="23" t="s">
        <v>274</v>
      </c>
      <c r="Q89" s="23" t="s">
        <v>275</v>
      </c>
      <c r="R89" s="23" t="s">
        <v>76</v>
      </c>
      <c r="S89" s="23" t="s">
        <v>77</v>
      </c>
      <c r="T89" s="23" t="s">
        <v>276</v>
      </c>
      <c r="U89" s="23" t="s">
        <v>79</v>
      </c>
      <c r="V89" s="23" t="s">
        <v>277</v>
      </c>
      <c r="W89" s="78">
        <v>56.6139</v>
      </c>
      <c r="Z89" s="23">
        <v>1</v>
      </c>
      <c r="AA89" s="99">
        <v>1</v>
      </c>
      <c r="AB89" s="78">
        <v>1453</v>
      </c>
      <c r="AC89" s="78">
        <v>11512.816824000001</v>
      </c>
      <c r="AD89" s="78">
        <v>11340</v>
      </c>
      <c r="AE89" s="78">
        <v>0</v>
      </c>
    </row>
    <row r="90" ht="12.75">
      <c r="A90" s="105" t="s">
        <v>279</v>
      </c>
    </row>
    <row r="91" spans="1:31" ht="12.75">
      <c r="A91" s="23">
        <v>181</v>
      </c>
      <c r="B91" s="23">
        <v>2600</v>
      </c>
      <c r="C91" s="30" t="s">
        <v>280</v>
      </c>
      <c r="D91" s="31" t="s">
        <v>67</v>
      </c>
      <c r="E91" s="32" t="s">
        <v>281</v>
      </c>
      <c r="F91" s="32" t="s">
        <v>126</v>
      </c>
      <c r="G91" s="32" t="s">
        <v>203</v>
      </c>
      <c r="H91" s="33" t="s">
        <v>71</v>
      </c>
      <c r="I91" s="31" t="s">
        <v>72</v>
      </c>
      <c r="J91" s="34" t="s">
        <v>73</v>
      </c>
      <c r="K91" s="35">
        <v>1</v>
      </c>
      <c r="L91" s="36">
        <v>50481</v>
      </c>
      <c r="M91" s="36">
        <v>14135.4668</v>
      </c>
      <c r="P91" s="23" t="s">
        <v>282</v>
      </c>
      <c r="Q91" s="23" t="s">
        <v>283</v>
      </c>
      <c r="R91" s="23" t="s">
        <v>76</v>
      </c>
      <c r="S91" s="23" t="s">
        <v>77</v>
      </c>
      <c r="T91" s="23" t="s">
        <v>250</v>
      </c>
      <c r="U91" s="23" t="s">
        <v>79</v>
      </c>
      <c r="V91" s="23" t="s">
        <v>284</v>
      </c>
      <c r="W91" s="78">
        <v>26.625</v>
      </c>
      <c r="Z91" s="23">
        <v>1</v>
      </c>
      <c r="AA91" s="99">
        <v>1</v>
      </c>
      <c r="AB91" s="78">
        <v>782</v>
      </c>
      <c r="AC91" s="78">
        <v>6199.0668000000005</v>
      </c>
      <c r="AD91" s="78">
        <v>0</v>
      </c>
      <c r="AE91" s="78">
        <v>7154.4</v>
      </c>
    </row>
    <row r="92" ht="12.75">
      <c r="A92" s="105" t="s">
        <v>286</v>
      </c>
    </row>
    <row r="93" spans="1:31" ht="12.75">
      <c r="A93" s="23">
        <v>186</v>
      </c>
      <c r="B93" s="23">
        <v>2600</v>
      </c>
      <c r="C93" s="30" t="s">
        <v>287</v>
      </c>
      <c r="D93" s="31" t="s">
        <v>67</v>
      </c>
      <c r="E93" s="32" t="s">
        <v>281</v>
      </c>
      <c r="F93" s="32" t="s">
        <v>126</v>
      </c>
      <c r="G93" s="32" t="s">
        <v>288</v>
      </c>
      <c r="H93" s="33" t="s">
        <v>71</v>
      </c>
      <c r="I93" s="31" t="s">
        <v>72</v>
      </c>
      <c r="J93" s="34" t="s">
        <v>73</v>
      </c>
      <c r="K93" s="35">
        <v>1</v>
      </c>
      <c r="L93" s="36">
        <v>23419.37</v>
      </c>
      <c r="M93" s="36">
        <v>621</v>
      </c>
      <c r="P93" s="23" t="s">
        <v>289</v>
      </c>
      <c r="Q93" s="23" t="s">
        <v>290</v>
      </c>
      <c r="R93" s="23" t="s">
        <v>76</v>
      </c>
      <c r="S93" s="23" t="s">
        <v>77</v>
      </c>
      <c r="T93" s="23" t="s">
        <v>291</v>
      </c>
      <c r="U93" s="23" t="s">
        <v>79</v>
      </c>
      <c r="V93" s="23" t="s">
        <v>292</v>
      </c>
      <c r="W93" s="78">
        <v>12.352</v>
      </c>
      <c r="Z93" s="23">
        <v>1</v>
      </c>
      <c r="AA93" s="99">
        <v>1</v>
      </c>
      <c r="AB93" s="78">
        <v>621</v>
      </c>
      <c r="AC93" s="78">
        <v>0</v>
      </c>
      <c r="AD93" s="78">
        <v>0</v>
      </c>
      <c r="AE93" s="78">
        <v>0</v>
      </c>
    </row>
    <row r="94" spans="1:31" ht="12.75">
      <c r="A94" s="23">
        <v>186</v>
      </c>
      <c r="B94" s="23">
        <v>2600</v>
      </c>
      <c r="C94" s="30" t="s">
        <v>287</v>
      </c>
      <c r="D94" s="31" t="s">
        <v>67</v>
      </c>
      <c r="E94" s="32" t="s">
        <v>281</v>
      </c>
      <c r="F94" s="32" t="s">
        <v>126</v>
      </c>
      <c r="G94" s="32" t="s">
        <v>288</v>
      </c>
      <c r="H94" s="33" t="s">
        <v>71</v>
      </c>
      <c r="I94" s="31" t="s">
        <v>72</v>
      </c>
      <c r="J94" s="34" t="s">
        <v>73</v>
      </c>
      <c r="K94" s="35">
        <v>1</v>
      </c>
      <c r="L94" s="36">
        <v>23419.37</v>
      </c>
      <c r="M94" s="36">
        <v>621</v>
      </c>
      <c r="P94" s="23" t="s">
        <v>289</v>
      </c>
      <c r="Q94" s="23" t="s">
        <v>290</v>
      </c>
      <c r="R94" s="23" t="s">
        <v>76</v>
      </c>
      <c r="S94" s="23" t="s">
        <v>77</v>
      </c>
      <c r="T94" s="23" t="s">
        <v>291</v>
      </c>
      <c r="U94" s="23" t="s">
        <v>79</v>
      </c>
      <c r="V94" s="23" t="s">
        <v>292</v>
      </c>
      <c r="W94" s="78">
        <v>12.352</v>
      </c>
      <c r="Z94" s="23">
        <v>1</v>
      </c>
      <c r="AA94" s="99">
        <v>1</v>
      </c>
      <c r="AB94" s="78">
        <v>621</v>
      </c>
      <c r="AC94" s="78">
        <v>0</v>
      </c>
      <c r="AD94" s="78">
        <v>0</v>
      </c>
      <c r="AE94" s="78">
        <v>0</v>
      </c>
    </row>
    <row r="95" spans="1:31" ht="12.75">
      <c r="A95" s="23">
        <v>186</v>
      </c>
      <c r="B95" s="23">
        <v>2600</v>
      </c>
      <c r="C95" s="30" t="s">
        <v>287</v>
      </c>
      <c r="D95" s="31" t="s">
        <v>67</v>
      </c>
      <c r="E95" s="32" t="s">
        <v>281</v>
      </c>
      <c r="F95" s="32" t="s">
        <v>126</v>
      </c>
      <c r="G95" s="32" t="s">
        <v>288</v>
      </c>
      <c r="H95" s="33" t="s">
        <v>71</v>
      </c>
      <c r="I95" s="31" t="s">
        <v>72</v>
      </c>
      <c r="J95" s="34" t="s">
        <v>73</v>
      </c>
      <c r="K95" s="35">
        <v>1</v>
      </c>
      <c r="L95" s="36">
        <v>25904.19</v>
      </c>
      <c r="M95" s="36">
        <v>7840.4</v>
      </c>
      <c r="P95" s="23" t="s">
        <v>289</v>
      </c>
      <c r="Q95" s="23" t="s">
        <v>290</v>
      </c>
      <c r="R95" s="23" t="s">
        <v>76</v>
      </c>
      <c r="S95" s="23" t="s">
        <v>77</v>
      </c>
      <c r="T95" s="23" t="s">
        <v>291</v>
      </c>
      <c r="U95" s="23" t="s">
        <v>79</v>
      </c>
      <c r="V95" s="23" t="s">
        <v>293</v>
      </c>
      <c r="W95" s="78">
        <v>13.6625</v>
      </c>
      <c r="Z95" s="23">
        <v>1</v>
      </c>
      <c r="AA95" s="99">
        <v>1</v>
      </c>
      <c r="AB95" s="78">
        <v>686</v>
      </c>
      <c r="AC95" s="78">
        <v>0</v>
      </c>
      <c r="AD95" s="78">
        <v>0</v>
      </c>
      <c r="AE95" s="78">
        <v>7154.4</v>
      </c>
    </row>
    <row r="96" spans="1:31" ht="12.75">
      <c r="A96" s="23">
        <v>186</v>
      </c>
      <c r="B96" s="23">
        <v>2600</v>
      </c>
      <c r="C96" s="30" t="s">
        <v>294</v>
      </c>
      <c r="D96" s="31" t="s">
        <v>67</v>
      </c>
      <c r="E96" s="32" t="s">
        <v>281</v>
      </c>
      <c r="F96" s="32" t="s">
        <v>126</v>
      </c>
      <c r="G96" s="32" t="s">
        <v>288</v>
      </c>
      <c r="H96" s="33" t="s">
        <v>71</v>
      </c>
      <c r="I96" s="31" t="s">
        <v>72</v>
      </c>
      <c r="J96" s="34" t="s">
        <v>73</v>
      </c>
      <c r="K96" s="35">
        <v>1</v>
      </c>
      <c r="L96" s="36">
        <v>29879.9</v>
      </c>
      <c r="M96" s="36">
        <v>9440.4</v>
      </c>
      <c r="P96" s="23" t="s">
        <v>295</v>
      </c>
      <c r="Q96" s="23" t="s">
        <v>290</v>
      </c>
      <c r="R96" s="23" t="s">
        <v>76</v>
      </c>
      <c r="S96" s="23" t="s">
        <v>77</v>
      </c>
      <c r="T96" s="23" t="s">
        <v>291</v>
      </c>
      <c r="U96" s="23" t="s">
        <v>79</v>
      </c>
      <c r="V96" s="23" t="s">
        <v>296</v>
      </c>
      <c r="W96" s="78">
        <v>15.759400000000001</v>
      </c>
      <c r="Z96" s="23">
        <v>1</v>
      </c>
      <c r="AA96" s="99">
        <v>1</v>
      </c>
      <c r="AB96" s="78">
        <v>2286</v>
      </c>
      <c r="AC96" s="78">
        <v>0</v>
      </c>
      <c r="AD96" s="78">
        <v>0</v>
      </c>
      <c r="AE96" s="78">
        <v>7154.4</v>
      </c>
    </row>
    <row r="97" spans="1:31" ht="12.75">
      <c r="A97" s="23">
        <v>186</v>
      </c>
      <c r="B97" s="23">
        <v>2600</v>
      </c>
      <c r="C97" s="30" t="s">
        <v>294</v>
      </c>
      <c r="D97" s="31" t="s">
        <v>67</v>
      </c>
      <c r="E97" s="32" t="s">
        <v>281</v>
      </c>
      <c r="F97" s="32" t="s">
        <v>126</v>
      </c>
      <c r="G97" s="32" t="s">
        <v>288</v>
      </c>
      <c r="H97" s="33" t="s">
        <v>71</v>
      </c>
      <c r="I97" s="31" t="s">
        <v>72</v>
      </c>
      <c r="J97" s="34" t="s">
        <v>73</v>
      </c>
      <c r="K97" s="35">
        <v>1</v>
      </c>
      <c r="L97" s="36">
        <v>29879.9</v>
      </c>
      <c r="M97" s="36">
        <v>9440.4</v>
      </c>
      <c r="P97" s="23" t="s">
        <v>295</v>
      </c>
      <c r="Q97" s="23" t="s">
        <v>290</v>
      </c>
      <c r="R97" s="23" t="s">
        <v>76</v>
      </c>
      <c r="S97" s="23" t="s">
        <v>77</v>
      </c>
      <c r="T97" s="23" t="s">
        <v>291</v>
      </c>
      <c r="U97" s="23" t="s">
        <v>79</v>
      </c>
      <c r="V97" s="23" t="s">
        <v>296</v>
      </c>
      <c r="W97" s="78">
        <v>15.759400000000001</v>
      </c>
      <c r="Z97" s="23">
        <v>1</v>
      </c>
      <c r="AA97" s="99">
        <v>1</v>
      </c>
      <c r="AB97" s="78">
        <v>2286</v>
      </c>
      <c r="AC97" s="78">
        <v>0</v>
      </c>
      <c r="AD97" s="78">
        <v>0</v>
      </c>
      <c r="AE97" s="78">
        <v>7154.4</v>
      </c>
    </row>
    <row r="98" spans="1:31" ht="12.75">
      <c r="A98" s="23">
        <v>186</v>
      </c>
      <c r="B98" s="23">
        <v>2600</v>
      </c>
      <c r="C98" s="30" t="s">
        <v>297</v>
      </c>
      <c r="D98" s="31" t="s">
        <v>67</v>
      </c>
      <c r="E98" s="32" t="s">
        <v>281</v>
      </c>
      <c r="F98" s="32" t="s">
        <v>126</v>
      </c>
      <c r="G98" s="32" t="s">
        <v>288</v>
      </c>
      <c r="H98" s="33" t="s">
        <v>71</v>
      </c>
      <c r="I98" s="31" t="s">
        <v>72</v>
      </c>
      <c r="J98" s="34" t="s">
        <v>73</v>
      </c>
      <c r="K98" s="35">
        <v>1</v>
      </c>
      <c r="L98" s="36">
        <v>29968.63</v>
      </c>
      <c r="M98" s="36">
        <v>13127.547763999999</v>
      </c>
      <c r="P98" s="23" t="s">
        <v>298</v>
      </c>
      <c r="Q98" s="23" t="s">
        <v>299</v>
      </c>
      <c r="R98" s="23" t="s">
        <v>76</v>
      </c>
      <c r="S98" s="23" t="s">
        <v>77</v>
      </c>
      <c r="T98" s="23" t="s">
        <v>250</v>
      </c>
      <c r="U98" s="23" t="s">
        <v>79</v>
      </c>
      <c r="V98" s="23" t="s">
        <v>300</v>
      </c>
      <c r="W98" s="78">
        <v>15.8062</v>
      </c>
      <c r="Z98" s="23">
        <v>1</v>
      </c>
      <c r="AA98" s="99">
        <v>1</v>
      </c>
      <c r="AB98" s="78">
        <v>2293</v>
      </c>
      <c r="AC98" s="78">
        <v>3680.1477640000003</v>
      </c>
      <c r="AD98" s="78">
        <v>0</v>
      </c>
      <c r="AE98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2013-06-03T15:18:19Z</dcterms:modified>
  <cp:category/>
  <cp:version/>
  <cp:contentType/>
  <cp:contentStatus/>
</cp:coreProperties>
</file>