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<sst xmlns="http://schemas.openxmlformats.org/spreadsheetml/2006/main" count="1624" uniqueCount="280">
  <si>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</si>
  <si>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</si>
  <si>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</si>
  <si>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</si>
  <si>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</si>
  <si>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</si>
  <si>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</si>
  <si>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</si>
  <si>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</si>
  <si>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</si>
  <si>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</si>
  <si>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</si>
  <si>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</si>
  <si>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</si>
  <si>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</si>
  <si>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</si>
  <si>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</si>
  <si>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</si>
  <si>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</si>
  <si>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</si>
  <si>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</si>
  <si>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</si>
  <si>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</si>
  <si>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</si>
  <si>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</si>
  <si>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</si>
  <si>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</si>
  <si>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</si>
  <si>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</si>
  <si>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</si>
  <si>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</si>
  <si>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</si>
  <si>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</si>
  <si>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</si>
  <si>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</si>
  <si>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</si>
  <si>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</si>
  <si>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</si>
  <si>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</si>
  <si>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</si>
  <si>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</si>
  <si>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</si>
  <si>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</si>
  <si>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</si>
  <si>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</si>
  <si>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</si>
  <si>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</si>
  <si>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</si>
  <si>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</si>
  <si>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</si>
  <si>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</si>
  <si>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</si>
  <si>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</si>
  <si>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</si>
  <si>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</si>
  <si>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</si>
  <si>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</si>
  <si>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</si>
  <si>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</si>
  <si>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</si>
  <si>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WYNBROOKE ELEM</t>
  </si>
  <si>
    <t>PROJECT 000101 LOC 498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</si>
  <si>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</si>
  <si>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</si>
  <si>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</si>
  <si>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</si>
  <si>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</si>
  <si>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</si>
  <si>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</si>
  <si>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</si>
  <si>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</si>
  <si>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</si>
  <si>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498</t>
  </si>
  <si>
    <t>1011</t>
  </si>
  <si>
    <t>333300</t>
  </si>
  <si>
    <t>4983E0100</t>
  </si>
  <si>
    <t>B</t>
  </si>
  <si>
    <t>01</t>
  </si>
  <si>
    <t>M08</t>
  </si>
  <si>
    <t>NORM</t>
  </si>
  <si>
    <t>E0504</t>
  </si>
  <si>
    <t>E0513</t>
  </si>
  <si>
    <t>E0515</t>
  </si>
  <si>
    <t>E0521</t>
  </si>
  <si>
    <t>Teacher, Grade 1</t>
  </si>
  <si>
    <t>1021</t>
  </si>
  <si>
    <t>332200</t>
  </si>
  <si>
    <t>4983E1100</t>
  </si>
  <si>
    <t>E0405</t>
  </si>
  <si>
    <t>E0420</t>
  </si>
  <si>
    <t>Teacher, Grade 3</t>
  </si>
  <si>
    <t>332400</t>
  </si>
  <si>
    <t>4983E3100</t>
  </si>
  <si>
    <t>Teacher, Grade 2</t>
  </si>
  <si>
    <t>332300</t>
  </si>
  <si>
    <t>4983E2100</t>
  </si>
  <si>
    <t>E0505</t>
  </si>
  <si>
    <t>E0507</t>
  </si>
  <si>
    <t>E0510</t>
  </si>
  <si>
    <t>E0512</t>
  </si>
  <si>
    <t>E0514</t>
  </si>
  <si>
    <t>E0516</t>
  </si>
  <si>
    <t>E0523</t>
  </si>
  <si>
    <t>E0610</t>
  </si>
  <si>
    <t>E0611</t>
  </si>
  <si>
    <t>E0612</t>
  </si>
  <si>
    <t>E0615</t>
  </si>
  <si>
    <t>E0620</t>
  </si>
  <si>
    <t>E0623</t>
  </si>
  <si>
    <t>Teacher, Grade 4</t>
  </si>
  <si>
    <t>1051</t>
  </si>
  <si>
    <t>332600</t>
  </si>
  <si>
    <t>4983E4100</t>
  </si>
  <si>
    <t>E0414</t>
  </si>
  <si>
    <t>E0503</t>
  </si>
  <si>
    <t>Teacher, Grade 5</t>
  </si>
  <si>
    <t>332700</t>
  </si>
  <si>
    <t>4983E5100</t>
  </si>
  <si>
    <t>Teacher, Grade 5 Math</t>
  </si>
  <si>
    <t>332710</t>
  </si>
  <si>
    <t>4983E5101</t>
  </si>
  <si>
    <t>Teacher, Grade 5 Soc. Stud.</t>
  </si>
  <si>
    <t>332730</t>
  </si>
  <si>
    <t>4983E5103</t>
  </si>
  <si>
    <t>E0607</t>
  </si>
  <si>
    <t>Teacher, EIP Mathematics 4-5</t>
  </si>
  <si>
    <t>1061</t>
  </si>
  <si>
    <t>335100</t>
  </si>
  <si>
    <t>4983F0200</t>
  </si>
  <si>
    <t>E0506</t>
  </si>
  <si>
    <t>Teacher, EIP Reading-Primary</t>
  </si>
  <si>
    <t>335200</t>
  </si>
  <si>
    <t>4983F0300</t>
  </si>
  <si>
    <t>1071</t>
  </si>
  <si>
    <t>1091</t>
  </si>
  <si>
    <t>Teacher, Gifted</t>
  </si>
  <si>
    <t>2111</t>
  </si>
  <si>
    <t>332100</t>
  </si>
  <si>
    <t>4983H0100</t>
  </si>
  <si>
    <t>E0605</t>
  </si>
  <si>
    <t>Teacher, ESOL</t>
  </si>
  <si>
    <t>140101</t>
  </si>
  <si>
    <t>1351</t>
  </si>
  <si>
    <t>330900</t>
  </si>
  <si>
    <t>4983G0100</t>
  </si>
  <si>
    <t>E0501</t>
  </si>
  <si>
    <t>Teacher, Interrelated</t>
  </si>
  <si>
    <t>06</t>
  </si>
  <si>
    <t>2031</t>
  </si>
  <si>
    <t>632500</t>
  </si>
  <si>
    <t>4983N0300</t>
  </si>
  <si>
    <t>E0608</t>
  </si>
  <si>
    <t>E0619</t>
  </si>
  <si>
    <t>ART,MUSIC,PE PERSONNEL</t>
  </si>
  <si>
    <t>ART,MUSIC,PE PERSONNEL (118)</t>
  </si>
  <si>
    <t>Teacher, Health and Phys. Ed.</t>
  </si>
  <si>
    <t>88</t>
  </si>
  <si>
    <t>333000</t>
  </si>
  <si>
    <t>4983D0500</t>
  </si>
  <si>
    <t>E0403</t>
  </si>
  <si>
    <t>Teacher, Art</t>
  </si>
  <si>
    <t>330300</t>
  </si>
  <si>
    <t>4983D0100</t>
  </si>
  <si>
    <t>E0421</t>
  </si>
  <si>
    <t>Teacher, Spanish</t>
  </si>
  <si>
    <t>335300</t>
  </si>
  <si>
    <t>4983E8100</t>
  </si>
  <si>
    <t>Teacher, Music-General</t>
  </si>
  <si>
    <t>334000</t>
  </si>
  <si>
    <t>4983D0200</t>
  </si>
  <si>
    <t>E0508</t>
  </si>
  <si>
    <t>Teacher, Music-Band</t>
  </si>
  <si>
    <t>333800</t>
  </si>
  <si>
    <t>4983D0300</t>
  </si>
  <si>
    <t>E0517</t>
  </si>
  <si>
    <t>E0617</t>
  </si>
  <si>
    <t>PRINCIPAL</t>
  </si>
  <si>
    <t>PRINCIPAL (130)</t>
  </si>
  <si>
    <t>Principal, Elem School</t>
  </si>
  <si>
    <t>52</t>
  </si>
  <si>
    <t>0000</t>
  </si>
  <si>
    <t>300100</t>
  </si>
  <si>
    <t>4980A0100</t>
  </si>
  <si>
    <t>M21</t>
  </si>
  <si>
    <t>PR106</t>
  </si>
  <si>
    <t>ASSISTANT PRINCIPAL</t>
  </si>
  <si>
    <t>ASSISTANT PRINCIPAL (131)</t>
  </si>
  <si>
    <t>Assistant Principal   (ES)</t>
  </si>
  <si>
    <t>80</t>
  </si>
  <si>
    <t>300400</t>
  </si>
  <si>
    <t>4980A0200</t>
  </si>
  <si>
    <t>02</t>
  </si>
  <si>
    <t>M17</t>
  </si>
  <si>
    <t>AP103</t>
  </si>
  <si>
    <t>AP112</t>
  </si>
  <si>
    <t>AIDES AND PARAPROFESSIONALS</t>
  </si>
  <si>
    <t>AIDES AND PARAPROFESSIONALS (140)</t>
  </si>
  <si>
    <t>Paraprofessional-Kindergarten</t>
  </si>
  <si>
    <t>07</t>
  </si>
  <si>
    <t>380800</t>
  </si>
  <si>
    <t>4988E0500</t>
  </si>
  <si>
    <t>T05</t>
  </si>
  <si>
    <t>PA211</t>
  </si>
  <si>
    <t>PA218</t>
  </si>
  <si>
    <t>Para, Spec Ed</t>
  </si>
  <si>
    <t>09</t>
  </si>
  <si>
    <t>2041</t>
  </si>
  <si>
    <t>680058</t>
  </si>
  <si>
    <t>4988P0500</t>
  </si>
  <si>
    <t>CLERICAL PERSONNEL</t>
  </si>
  <si>
    <t>CLERICAL PERSONNEL (142)</t>
  </si>
  <si>
    <t>Clerk, Typist</t>
  </si>
  <si>
    <t>10</t>
  </si>
  <si>
    <t>82</t>
  </si>
  <si>
    <t>370400</t>
  </si>
  <si>
    <t>4987T0500</t>
  </si>
  <si>
    <t>T15</t>
  </si>
  <si>
    <t>CL110</t>
  </si>
  <si>
    <t>Secretary, ES</t>
  </si>
  <si>
    <t>370600</t>
  </si>
  <si>
    <t>4987T0300</t>
  </si>
  <si>
    <t>SEC03</t>
  </si>
  <si>
    <t>Secretary, 12 Month</t>
  </si>
  <si>
    <t>378600</t>
  </si>
  <si>
    <t>4987T0400</t>
  </si>
  <si>
    <t>T21</t>
  </si>
  <si>
    <t>SEC16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</si>
  <si>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</si>
  <si>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</si>
  <si>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</si>
  <si>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</si>
  <si>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</si>
  <si>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</si>
  <si>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4981B0100</t>
  </si>
  <si>
    <t>ELEMENTARY COUNSELOR</t>
  </si>
  <si>
    <t>ELEMENTARY COUNSELOR (172)</t>
  </si>
  <si>
    <t>Counselor I</t>
  </si>
  <si>
    <t>42</t>
  </si>
  <si>
    <t>89</t>
  </si>
  <si>
    <t>320600</t>
  </si>
  <si>
    <t>4982C0100</t>
  </si>
  <si>
    <t>H1606</t>
  </si>
  <si>
    <t>H1710</t>
  </si>
  <si>
    <t>CUSTODIAL PERSONNEL</t>
  </si>
  <si>
    <t>CUSTODIAL PERSONNEL (186)</t>
  </si>
  <si>
    <t>Custodian II 12 Month (Elem)</t>
  </si>
  <si>
    <t>57</t>
  </si>
  <si>
    <t>86</t>
  </si>
  <si>
    <t>360200</t>
  </si>
  <si>
    <t>4986S0300</t>
  </si>
  <si>
    <t>S21</t>
  </si>
  <si>
    <t>CL107</t>
  </si>
  <si>
    <t>CL109</t>
  </si>
  <si>
    <t>CL111</t>
  </si>
  <si>
    <t>Custodian, Head</t>
  </si>
  <si>
    <t>360500</t>
  </si>
  <si>
    <t>4986S0100</t>
  </si>
  <si>
    <t>CL207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</si>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</sst>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2526912.44</v>
      </c>
      <c r="E8" s="67">
        <v>2637181.89</v>
      </c>
      <c r="F8" s="67">
        <v>2467022</v>
      </c>
      <c r="G8" s="67">
        <f>SUMIF(DISCRETIONARY!B11:B65536,"="&amp;SUMMARY!B8,DISCRETIONARY!$P$11:$P$65536)+SUMIF(PERSONNEL!$A$10:$A$65536,"="&amp;SUMMARY!B8,PERSONNEL!$L$10:$L$65536)</f>
        <v>2434859.090500001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153</v>
      </c>
      <c r="D9" s="67">
        <v>278844.22</v>
      </c>
      <c r="E9" s="67">
        <v>297162.58</v>
      </c>
      <c r="F9" s="67">
        <v>299177</v>
      </c>
      <c r="G9" s="67">
        <f>SUMIF(DISCRETIONARY!B11:B65536,"="&amp;SUMMARY!B9,DISCRETIONARY!$P$11:$P$65536)+SUMIF(PERSONNEL!$A$10:$A$65536,"="&amp;SUMMARY!B9,PERSONNEL!$L$10:$L$65536)</f>
        <v>329282.01562500006</v>
      </c>
      <c r="J9" s="103" t="s">
        <v>58</v>
      </c>
      <c r="K9" s="67">
        <v>3398544.99037534</v>
      </c>
      <c r="L9" s="67">
        <v>3479242.7461249996</v>
      </c>
      <c r="M9" s="67">
        <f>L9-K9</f>
        <v>80697.75574965961</v>
      </c>
      <c r="N9" s="104">
        <f>M9/K9</f>
        <v>0.02374479548694962</v>
      </c>
    </row>
    <row r="10" spans="1:14" ht="12.75">
      <c r="A10" s="65" t="s">
        <v>63</v>
      </c>
      <c r="B10" s="66">
        <v>130</v>
      </c>
      <c r="C10" s="65" t="s">
        <v>176</v>
      </c>
      <c r="D10" s="67">
        <v>97804.5</v>
      </c>
      <c r="E10" s="67">
        <v>117666.44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89750.78</v>
      </c>
      <c r="J10" s="103" t="s">
        <v>25</v>
      </c>
      <c r="K10" s="67">
        <v>1050469.940413273</v>
      </c>
      <c r="L10" s="67">
        <v>1100914.2269721502</v>
      </c>
      <c r="M10" s="67">
        <f>L10-K10</f>
        <v>50444.28655887721</v>
      </c>
      <c r="N10" s="104">
        <f>M10/K10</f>
        <v>0.04802068542678295</v>
      </c>
    </row>
    <row r="11" spans="1:14" ht="12.75">
      <c r="A11" s="65" t="s">
        <v>63</v>
      </c>
      <c r="B11" s="66">
        <v>131</v>
      </c>
      <c r="C11" s="65" t="s">
        <v>185</v>
      </c>
      <c r="D11" s="67">
        <v>117453.01</v>
      </c>
      <c r="E11" s="67">
        <v>112851.14</v>
      </c>
      <c r="F11" s="67">
        <v>113648</v>
      </c>
      <c r="G11" s="67">
        <f>SUMIF(DISCRETIONARY!B11:B65536,"="&amp;SUMMARY!B11,DISCRETIONARY!$P$11:$P$65536)+SUMIF(PERSONNEL!$A$10:$A$65536,"="&amp;SUMMARY!B11,PERSONNEL!$L$10:$L$65536)</f>
        <v>122546.85</v>
      </c>
      <c r="J11" s="103" t="s">
        <v>59</v>
      </c>
      <c r="K11" s="67">
        <v>55150</v>
      </c>
      <c r="L11" s="67">
        <v>49051</v>
      </c>
      <c r="M11" s="67">
        <f>L11-K11</f>
        <v>-6099</v>
      </c>
      <c r="N11" s="104">
        <f>M11/K11</f>
        <v>-0.11058930190389846</v>
      </c>
    </row>
    <row r="12" spans="1:7" ht="12.75">
      <c r="A12" s="65" t="s">
        <v>63</v>
      </c>
      <c r="B12" s="66">
        <v>140</v>
      </c>
      <c r="C12" s="65" t="s">
        <v>195</v>
      </c>
      <c r="D12" s="67">
        <v>177104.46</v>
      </c>
      <c r="E12" s="67">
        <v>120624.65</v>
      </c>
      <c r="F12" s="67">
        <v>100780</v>
      </c>
      <c r="G12" s="67">
        <f>SUMIF(DISCRETIONARY!B11:B65536,"="&amp;SUMMARY!B12,DISCRETIONARY!$P$11:$P$65536)+SUMIF(PERSONNEL!$A$10:$A$65536,"="&amp;SUMMARY!B12,PERSONNEL!$L$10:$L$65536)</f>
        <v>128212.28</v>
      </c>
    </row>
    <row r="13" spans="1:7" ht="12.75">
      <c r="A13" s="65" t="s">
        <v>63</v>
      </c>
      <c r="B13" s="66">
        <v>142</v>
      </c>
      <c r="C13" s="65" t="s">
        <v>209</v>
      </c>
      <c r="D13" s="67">
        <v>99848.09</v>
      </c>
      <c r="E13" s="67">
        <v>115835.6</v>
      </c>
      <c r="F13" s="67">
        <v>90010</v>
      </c>
      <c r="G13" s="67">
        <f>SUMIF(DISCRETIONARY!B11:B65536,"="&amp;SUMMARY!B13,DISCRETIONARY!$P$11:$P$65536)+SUMIF(PERSONNEL!$A$10:$A$65536,"="&amp;SUMMARY!B13,PERSONNEL!$L$10:$L$65536)</f>
        <v>87090.20999999999</v>
      </c>
    </row>
    <row r="14" spans="1:7" ht="12.75">
      <c r="A14" s="65" t="s">
        <v>63</v>
      </c>
      <c r="B14" s="66">
        <v>165</v>
      </c>
      <c r="C14" s="65" t="s">
        <v>227</v>
      </c>
      <c r="D14" s="67">
        <v>55008.6</v>
      </c>
      <c r="E14" s="67">
        <v>55111.5</v>
      </c>
      <c r="F14" s="67">
        <v>45667.22011332459</v>
      </c>
      <c r="G14" s="67">
        <f>SUMIF(DISCRETIONARY!B11:B65536,"="&amp;SUMMARY!B14,DISCRETIONARY!$P$11:$P$65536)+SUMIF(PERSONNEL!$A$10:$A$65536,"="&amp;SUMMARY!B14,PERSONNEL!$L$10:$L$65536)</f>
        <v>54537.6</v>
      </c>
    </row>
    <row r="15" spans="1:7" ht="12.75">
      <c r="A15" s="65" t="s">
        <v>63</v>
      </c>
      <c r="B15" s="66">
        <v>172</v>
      </c>
      <c r="C15" s="65" t="s">
        <v>234</v>
      </c>
      <c r="D15" s="67">
        <v>121656.96</v>
      </c>
      <c r="E15" s="67">
        <v>122074.55</v>
      </c>
      <c r="F15" s="67">
        <v>80836.25501269437</v>
      </c>
      <c r="G15" s="67">
        <f>SUMIF(DISCRETIONARY!B11:B65536,"="&amp;SUMMARY!B15,DISCRETIONARY!$P$11:$P$65536)+SUMIF(PERSONNEL!$A$10:$A$65536,"="&amp;SUMMARY!B15,PERSONNEL!$L$10:$L$65536)</f>
        <v>121859.83000000002</v>
      </c>
    </row>
    <row r="16" spans="1:7" ht="12.75">
      <c r="A16" s="65" t="s">
        <v>63</v>
      </c>
      <c r="B16" s="66">
        <v>186</v>
      </c>
      <c r="C16" s="65" t="s">
        <v>243</v>
      </c>
      <c r="D16" s="67">
        <v>112945.16</v>
      </c>
      <c r="E16" s="67">
        <v>112044.57</v>
      </c>
      <c r="F16" s="67">
        <v>111114</v>
      </c>
      <c r="G16" s="67">
        <f>SUMIF(DISCRETIONARY!B11:B65536,"="&amp;SUMMARY!B16,DISCRETIONARY!$P$11:$P$65536)+SUMIF(PERSONNEL!$A$10:$A$65536,"="&amp;SUMMARY!B16,PERSONNEL!$L$10:$L$65536)</f>
        <v>111104.09</v>
      </c>
    </row>
    <row r="17" spans="1:7" ht="12.75">
      <c r="A17" s="65" t="s">
        <v>63</v>
      </c>
      <c r="B17" s="66">
        <v>210</v>
      </c>
      <c r="C17" s="65" t="s">
        <v>258</v>
      </c>
      <c r="D17" s="67">
        <v>595116.71</v>
      </c>
      <c r="E17" s="67">
        <v>634960.48</v>
      </c>
      <c r="F17" s="67">
        <v>569816.3777962982</v>
      </c>
      <c r="G17" s="67">
        <f>SUMIF(DISCRETIONARY!B11:B65536,"="&amp;SUMMARY!B17,DISCRETIONARY!$P$11:$P$65536)+SUMIF(PERSONNEL!$A$10:$A$65536,"="&amp;SUMMARY!B17,PERSONNEL!$L$10:$L$65536)+SUM(PERSONNEL!$AD$10:$AE$65536)</f>
        <v>590998.7999999998</v>
      </c>
    </row>
    <row r="18" spans="1:7" ht="12.75">
      <c r="A18" s="65" t="s">
        <v>63</v>
      </c>
      <c r="B18" s="66">
        <v>230</v>
      </c>
      <c r="C18" s="65" t="s">
        <v>259</v>
      </c>
      <c r="D18" s="67">
        <v>357192.47</v>
      </c>
      <c r="E18" s="67">
        <v>362655.61</v>
      </c>
      <c r="F18" s="67">
        <v>390346.67986434535</v>
      </c>
      <c r="G18" s="67">
        <f>SUMIF(DISCRETIONARY!B11:B65536,"="&amp;SUMMARY!B18,DISCRETIONARY!$P$11:$P$65536)+SUMIF(PERSONNEL!$A$10:$A$65536,"="&amp;SUMMARY!B18,PERSONNEL!$L$10:$L$65536)+SUM(PERSONNEL!$AC$10:$AC$65536)</f>
        <v>413607.42697214975</v>
      </c>
    </row>
    <row r="19" spans="1:7" ht="12.75">
      <c r="A19" s="65" t="s">
        <v>63</v>
      </c>
      <c r="B19" s="66">
        <v>290</v>
      </c>
      <c r="C19" s="65" t="s">
        <v>260</v>
      </c>
      <c r="D19" s="67">
        <v>106906.28</v>
      </c>
      <c r="E19" s="67">
        <v>110601.57</v>
      </c>
      <c r="F19" s="67">
        <v>90306.88275263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96308</v>
      </c>
    </row>
    <row r="20" spans="1:7" ht="12.75">
      <c r="A20" s="65" t="s">
        <v>63</v>
      </c>
      <c r="B20" s="66">
        <v>580</v>
      </c>
      <c r="C20" s="65" t="s">
        <v>261</v>
      </c>
      <c r="D20" s="67">
        <v>0</v>
      </c>
      <c r="E20" s="67">
        <v>0</v>
      </c>
      <c r="F20" s="67">
        <v>851</v>
      </c>
      <c r="G20" s="67">
        <f>SUMIF(DISCRETIONARY!B11:B65536,"="&amp;SUMMARY!B20,DISCRETIONARY!$P$11:$P$65536)+SUMIF(PERSONNEL!$A$10:$A$65536,"="&amp;SUMMARY!B20,PERSONNEL!$L$10:$L$65536)</f>
        <v>799</v>
      </c>
    </row>
    <row r="21" spans="1:7" ht="12.75">
      <c r="A21" s="65" t="s">
        <v>63</v>
      </c>
      <c r="B21" s="66">
        <v>610</v>
      </c>
      <c r="C21" s="65" t="s">
        <v>267</v>
      </c>
      <c r="D21" s="67">
        <v>44619.76</v>
      </c>
      <c r="E21" s="67">
        <v>48195.39</v>
      </c>
      <c r="F21" s="67">
        <v>47120</v>
      </c>
      <c r="G21" s="67">
        <f>SUMIF(DISCRETIONARY!B11:B65536,"="&amp;SUMMARY!B21,DISCRETIONARY!$P$11:$P$65536)+SUMIF(PERSONNEL!$A$10:$A$65536,"="&amp;SUMMARY!B21,PERSONNEL!$L$10:$L$65536)</f>
        <v>42552</v>
      </c>
    </row>
    <row r="22" spans="1:7" ht="12.75">
      <c r="A22" s="65" t="s">
        <v>63</v>
      </c>
      <c r="B22" s="66">
        <v>730</v>
      </c>
      <c r="C22" s="65" t="s">
        <v>274</v>
      </c>
      <c r="D22" s="67">
        <v>4620.88</v>
      </c>
      <c r="E22" s="67">
        <v>1217.01</v>
      </c>
      <c r="F22" s="67">
        <v>7179</v>
      </c>
      <c r="G22" s="67">
        <f>SUMIF(DISCRETIONARY!B11:B65536,"="&amp;SUMMARY!B22,DISCRETIONARY!$P$11:$P$65536)+SUMIF(PERSONNEL!$A$10:$A$65536,"="&amp;SUMMARY!B22,PERSONNEL!$L$10:$L$65536)</f>
        <v>5700</v>
      </c>
    </row>
    <row r="23" ht="13.5" thickBot="1"/>
    <row r="24" spans="3:8" ht="13.5" thickBot="1">
      <c r="C24" s="108" t="s">
        <v>8</v>
      </c>
      <c r="D24" s="109">
        <f>SUM(D8:D22)</f>
        <v>4696033.54</v>
      </c>
      <c r="E24" s="110">
        <f>SUM(E8:E22)</f>
        <v>4848182.98</v>
      </c>
      <c r="F24" s="110">
        <f>SUM(F8:F22)</f>
        <v>4504164.930788614</v>
      </c>
      <c r="G24" s="111">
        <f>SUM(G8:G22)</f>
        <v>4629207.97309715</v>
      </c>
      <c r="H24" s="107">
        <f>(G24-F24)/F24</f>
        <v>0.027761648214476714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WYNBROOKE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498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49240.63999999999</v>
      </c>
      <c r="M9" s="55">
        <f>SUMIF($C10:$C65536,"=X",M10:M65536)</f>
        <v>49412.4</v>
      </c>
      <c r="N9" s="55">
        <f>SUMIF($C10:$C65536,"=X",N10:N65536)</f>
        <v>55150</v>
      </c>
      <c r="O9" s="92">
        <f>SUMIF($C10:$C65536,"=X",O10:O65536)</f>
        <v>39103.24</v>
      </c>
      <c r="P9" s="89">
        <f>SUMIF(C10:C65536,"=X",P10:P65536)+SUMIF(C10:C65536,"=X",Q10:Q65536)</f>
        <v>49051</v>
      </c>
      <c r="T9" s="93">
        <f>IF(N9=0,0,(P9-N9)/N9)</f>
        <v>-0.11058930190389846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262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263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264</v>
      </c>
      <c r="L12" s="61">
        <v>0</v>
      </c>
      <c r="M12" s="61">
        <v>0</v>
      </c>
      <c r="N12" s="61">
        <v>851</v>
      </c>
      <c r="O12" s="61">
        <v>0</v>
      </c>
      <c r="P12" s="18">
        <v>789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263</v>
      </c>
      <c r="G13" s="58" t="s">
        <v>70</v>
      </c>
      <c r="H13" s="59" t="s">
        <v>71</v>
      </c>
      <c r="I13" s="57" t="s">
        <v>72</v>
      </c>
      <c r="J13" s="60" t="s">
        <v>265</v>
      </c>
      <c r="K13" s="52" t="s">
        <v>266</v>
      </c>
      <c r="L13" s="61">
        <v>0</v>
      </c>
      <c r="M13" s="61">
        <v>0</v>
      </c>
      <c r="N13" s="61">
        <v>0</v>
      </c>
      <c r="O13" s="61">
        <v>0</v>
      </c>
      <c r="P13" s="18">
        <v>10</v>
      </c>
    </row>
    <row r="14" spans="1:16" ht="12.75" customHeight="1">
      <c r="A14" s="106" t="s">
        <v>268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269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270</v>
      </c>
      <c r="L15" s="61">
        <v>9846.65</v>
      </c>
      <c r="M15" s="61">
        <v>10315.49</v>
      </c>
      <c r="N15" s="61">
        <v>11797</v>
      </c>
      <c r="O15" s="61">
        <v>7626.41</v>
      </c>
      <c r="P15" s="18">
        <v>9753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269</v>
      </c>
      <c r="G16" s="58" t="s">
        <v>70</v>
      </c>
      <c r="H16" s="59" t="s">
        <v>71</v>
      </c>
      <c r="I16" s="57" t="s">
        <v>72</v>
      </c>
      <c r="J16" s="60" t="s">
        <v>265</v>
      </c>
      <c r="K16" s="52" t="s">
        <v>270</v>
      </c>
      <c r="L16" s="61">
        <v>187.93</v>
      </c>
      <c r="M16" s="61">
        <v>487.87</v>
      </c>
      <c r="N16" s="61">
        <v>1026</v>
      </c>
      <c r="O16" s="61">
        <v>439.65</v>
      </c>
      <c r="P16" s="18">
        <v>926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269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271</v>
      </c>
      <c r="L17" s="61">
        <v>20714.37</v>
      </c>
      <c r="M17" s="61">
        <v>23461.03</v>
      </c>
      <c r="N17" s="61">
        <v>20130</v>
      </c>
      <c r="O17" s="61">
        <v>15878.51</v>
      </c>
      <c r="P17" s="18">
        <v>18656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269</v>
      </c>
      <c r="G18" s="58" t="s">
        <v>77</v>
      </c>
      <c r="H18" s="59" t="s">
        <v>71</v>
      </c>
      <c r="I18" s="57" t="s">
        <v>72</v>
      </c>
      <c r="J18" s="60" t="s">
        <v>265</v>
      </c>
      <c r="K18" s="52" t="s">
        <v>271</v>
      </c>
      <c r="L18" s="61">
        <v>51.64</v>
      </c>
      <c r="M18" s="61">
        <v>107.24</v>
      </c>
      <c r="N18" s="61">
        <v>264</v>
      </c>
      <c r="O18" s="61">
        <v>97.39</v>
      </c>
      <c r="P18" s="18">
        <v>242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269</v>
      </c>
      <c r="G19" s="58" t="s">
        <v>70</v>
      </c>
      <c r="H19" s="59" t="s">
        <v>272</v>
      </c>
      <c r="I19" s="57" t="s">
        <v>72</v>
      </c>
      <c r="J19" s="60" t="s">
        <v>231</v>
      </c>
      <c r="K19" s="52" t="s">
        <v>273</v>
      </c>
      <c r="L19" s="61">
        <v>13819.17</v>
      </c>
      <c r="M19" s="61">
        <v>13823.76</v>
      </c>
      <c r="N19" s="61">
        <v>13903</v>
      </c>
      <c r="O19" s="61">
        <v>11616.05</v>
      </c>
      <c r="P19" s="18">
        <v>12975</v>
      </c>
    </row>
    <row r="20" spans="1:16" ht="12.75" customHeight="1">
      <c r="A20" s="106" t="s">
        <v>275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276</v>
      </c>
      <c r="F21" s="58" t="s">
        <v>277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278</v>
      </c>
      <c r="L21" s="61">
        <v>1358.89</v>
      </c>
      <c r="M21" s="61">
        <v>518.5</v>
      </c>
      <c r="N21" s="61">
        <v>2849</v>
      </c>
      <c r="O21" s="61">
        <v>2414.85</v>
      </c>
      <c r="P21" s="18">
        <v>1804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276</v>
      </c>
      <c r="F22" s="58" t="s">
        <v>277</v>
      </c>
      <c r="G22" s="58" t="s">
        <v>70</v>
      </c>
      <c r="H22" s="59" t="s">
        <v>71</v>
      </c>
      <c r="I22" s="57" t="s">
        <v>72</v>
      </c>
      <c r="J22" s="60" t="s">
        <v>265</v>
      </c>
      <c r="K22" s="52" t="s">
        <v>278</v>
      </c>
      <c r="L22" s="61">
        <v>622.18</v>
      </c>
      <c r="M22" s="61">
        <v>698.51</v>
      </c>
      <c r="N22" s="61">
        <v>1549</v>
      </c>
      <c r="O22" s="61">
        <v>314.58</v>
      </c>
      <c r="P22" s="18">
        <v>1319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276</v>
      </c>
      <c r="F23" s="58" t="s">
        <v>277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279</v>
      </c>
      <c r="L23" s="61">
        <v>2639.81</v>
      </c>
      <c r="M23" s="61">
        <v>0</v>
      </c>
      <c r="N23" s="61">
        <v>2745</v>
      </c>
      <c r="O23" s="61">
        <v>715.8</v>
      </c>
      <c r="P23" s="18">
        <v>2544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276</v>
      </c>
      <c r="F24" s="58" t="s">
        <v>277</v>
      </c>
      <c r="G24" s="58" t="s">
        <v>77</v>
      </c>
      <c r="H24" s="59" t="s">
        <v>71</v>
      </c>
      <c r="I24" s="57" t="s">
        <v>72</v>
      </c>
      <c r="J24" s="60" t="s">
        <v>265</v>
      </c>
      <c r="K24" s="52" t="s">
        <v>279</v>
      </c>
      <c r="L24" s="61">
        <v>0</v>
      </c>
      <c r="M24" s="61">
        <v>0</v>
      </c>
      <c r="N24" s="61">
        <v>36</v>
      </c>
      <c r="O24" s="61">
        <v>0</v>
      </c>
      <c r="P24" s="18">
        <v>33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WYNBROOKE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66.7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498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3479242.7461250005</v>
      </c>
      <c r="M8" s="72">
        <f>SUM(M11:M65536)</f>
        <v>1100914.2269721502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44253.78</v>
      </c>
      <c r="M11" s="36">
        <v>17947.364184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30.063699999999997</v>
      </c>
      <c r="Z11" s="23">
        <v>1</v>
      </c>
      <c r="AA11" s="99">
        <v>1</v>
      </c>
      <c r="AB11" s="78">
        <v>1173</v>
      </c>
      <c r="AC11" s="78">
        <v>5434.364184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57885.21</v>
      </c>
      <c r="M12" s="36">
        <v>19982.303788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39.3242</v>
      </c>
      <c r="Z12" s="23">
        <v>1</v>
      </c>
      <c r="AA12" s="99">
        <v>1</v>
      </c>
      <c r="AB12" s="78">
        <v>1534</v>
      </c>
      <c r="AC12" s="78">
        <v>7108.303788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61452.44</v>
      </c>
      <c r="M13" s="36">
        <v>20514.359632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41.747600000000006</v>
      </c>
      <c r="Z13" s="23">
        <v>1</v>
      </c>
      <c r="AA13" s="99">
        <v>1</v>
      </c>
      <c r="AB13" s="78">
        <v>1628</v>
      </c>
      <c r="AC13" s="78">
        <v>7546.359632000001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61452.44</v>
      </c>
      <c r="M14" s="36">
        <v>20514.359632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82</v>
      </c>
      <c r="W14" s="78">
        <v>41.747600000000006</v>
      </c>
      <c r="Z14" s="23">
        <v>1</v>
      </c>
      <c r="AA14" s="99">
        <v>1</v>
      </c>
      <c r="AB14" s="78">
        <v>1628</v>
      </c>
      <c r="AC14" s="78">
        <v>7546.359632000001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65856.57</v>
      </c>
      <c r="M15" s="36">
        <v>21172.186796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83</v>
      </c>
      <c r="W15" s="78">
        <v>44.7395</v>
      </c>
      <c r="Z15" s="23">
        <v>1</v>
      </c>
      <c r="AA15" s="99">
        <v>1</v>
      </c>
      <c r="AB15" s="78">
        <v>1745</v>
      </c>
      <c r="AC15" s="78">
        <v>8087.186796000001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41696.77</v>
      </c>
      <c r="M16" s="36">
        <v>17565.363356</v>
      </c>
      <c r="P16" s="23" t="s">
        <v>86</v>
      </c>
      <c r="Q16" s="23" t="s">
        <v>87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88</v>
      </c>
      <c r="W16" s="78">
        <v>28.3266</v>
      </c>
      <c r="Z16" s="23">
        <v>1</v>
      </c>
      <c r="AA16" s="99">
        <v>1</v>
      </c>
      <c r="AB16" s="78">
        <v>1105</v>
      </c>
      <c r="AC16" s="78">
        <v>5120.363356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56699.3</v>
      </c>
      <c r="M17" s="36">
        <v>19805.67404</v>
      </c>
      <c r="P17" s="23" t="s">
        <v>86</v>
      </c>
      <c r="Q17" s="23" t="s">
        <v>87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89</v>
      </c>
      <c r="W17" s="78">
        <v>38.5185</v>
      </c>
      <c r="Z17" s="23">
        <v>1</v>
      </c>
      <c r="AA17" s="99">
        <v>1</v>
      </c>
      <c r="AB17" s="78">
        <v>1503</v>
      </c>
      <c r="AC17" s="78">
        <v>6962.674040000001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90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44253.78</v>
      </c>
      <c r="M18" s="36">
        <v>17947.364184</v>
      </c>
      <c r="P18" s="23" t="s">
        <v>91</v>
      </c>
      <c r="Q18" s="23" t="s">
        <v>92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80</v>
      </c>
      <c r="W18" s="78">
        <v>30.063699999999997</v>
      </c>
      <c r="Z18" s="23">
        <v>1</v>
      </c>
      <c r="AA18" s="99">
        <v>1</v>
      </c>
      <c r="AB18" s="78">
        <v>1173</v>
      </c>
      <c r="AC18" s="78">
        <v>5434.364184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93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45590.45</v>
      </c>
      <c r="M19" s="36">
        <v>18146.50726</v>
      </c>
      <c r="P19" s="23" t="s">
        <v>94</v>
      </c>
      <c r="Q19" s="23" t="s">
        <v>95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96</v>
      </c>
      <c r="W19" s="78">
        <v>30.9718</v>
      </c>
      <c r="Z19" s="23">
        <v>1</v>
      </c>
      <c r="AA19" s="99">
        <v>1</v>
      </c>
      <c r="AB19" s="78">
        <v>1208</v>
      </c>
      <c r="AC19" s="78">
        <v>5598.50726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90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45590.45</v>
      </c>
      <c r="M20" s="36">
        <v>18146.50726</v>
      </c>
      <c r="P20" s="23" t="s">
        <v>91</v>
      </c>
      <c r="Q20" s="23" t="s">
        <v>92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96</v>
      </c>
      <c r="W20" s="78">
        <v>30.9718</v>
      </c>
      <c r="Z20" s="23">
        <v>1</v>
      </c>
      <c r="AA20" s="99">
        <v>1</v>
      </c>
      <c r="AB20" s="78">
        <v>1208</v>
      </c>
      <c r="AC20" s="78">
        <v>5598.50726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48413.37</v>
      </c>
      <c r="M21" s="36">
        <v>7228.161836</v>
      </c>
      <c r="P21" s="23" t="s">
        <v>94</v>
      </c>
      <c r="Q21" s="23" t="s">
        <v>95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97</v>
      </c>
      <c r="W21" s="78">
        <v>32.8895</v>
      </c>
      <c r="Z21" s="23">
        <v>1</v>
      </c>
      <c r="AA21" s="99">
        <v>1</v>
      </c>
      <c r="AB21" s="78">
        <v>1283</v>
      </c>
      <c r="AC21" s="78">
        <v>5945.161836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93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52935.02</v>
      </c>
      <c r="M22" s="36">
        <v>19243.420456</v>
      </c>
      <c r="P22" s="23" t="s">
        <v>94</v>
      </c>
      <c r="Q22" s="23" t="s">
        <v>95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98</v>
      </c>
      <c r="W22" s="78">
        <v>35.9613</v>
      </c>
      <c r="Z22" s="23">
        <v>1</v>
      </c>
      <c r="AA22" s="99">
        <v>1</v>
      </c>
      <c r="AB22" s="78">
        <v>1403</v>
      </c>
      <c r="AC22" s="78">
        <v>6500.420456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56188.85</v>
      </c>
      <c r="M23" s="36">
        <v>19728.99078</v>
      </c>
      <c r="P23" s="23" t="s">
        <v>91</v>
      </c>
      <c r="Q23" s="23" t="s">
        <v>92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99</v>
      </c>
      <c r="W23" s="78">
        <v>38.1718</v>
      </c>
      <c r="Z23" s="23">
        <v>1</v>
      </c>
      <c r="AA23" s="99">
        <v>1</v>
      </c>
      <c r="AB23" s="78">
        <v>1489</v>
      </c>
      <c r="AC23" s="78">
        <v>6899.99078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59651.61</v>
      </c>
      <c r="M24" s="36">
        <v>20246.217708</v>
      </c>
      <c r="P24" s="23" t="s">
        <v>86</v>
      </c>
      <c r="Q24" s="23" t="s">
        <v>87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100</v>
      </c>
      <c r="W24" s="78">
        <v>40.5242</v>
      </c>
      <c r="Z24" s="23">
        <v>1</v>
      </c>
      <c r="AA24" s="99">
        <v>1</v>
      </c>
      <c r="AB24" s="78">
        <v>1581</v>
      </c>
      <c r="AC24" s="78">
        <v>7325.217708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93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85</v>
      </c>
      <c r="K25" s="35">
        <v>1</v>
      </c>
      <c r="L25" s="36">
        <v>63323.3</v>
      </c>
      <c r="M25" s="36">
        <v>9454.10124</v>
      </c>
      <c r="P25" s="23" t="s">
        <v>94</v>
      </c>
      <c r="Q25" s="23" t="s">
        <v>95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101</v>
      </c>
      <c r="W25" s="78">
        <v>43.0185</v>
      </c>
      <c r="Z25" s="23">
        <v>1</v>
      </c>
      <c r="AA25" s="99">
        <v>1</v>
      </c>
      <c r="AB25" s="78">
        <v>1678</v>
      </c>
      <c r="AC25" s="78">
        <v>7776.101240000001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84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85</v>
      </c>
      <c r="K26" s="35">
        <v>1</v>
      </c>
      <c r="L26" s="36">
        <v>67112.52</v>
      </c>
      <c r="M26" s="36">
        <v>21359.417456000003</v>
      </c>
      <c r="P26" s="23" t="s">
        <v>86</v>
      </c>
      <c r="Q26" s="23" t="s">
        <v>87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102</v>
      </c>
      <c r="W26" s="78">
        <v>45.59270000000001</v>
      </c>
      <c r="Z26" s="23">
        <v>1</v>
      </c>
      <c r="AA26" s="99">
        <v>1</v>
      </c>
      <c r="AB26" s="78">
        <v>1778</v>
      </c>
      <c r="AC26" s="78">
        <v>8241.417456000001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84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85</v>
      </c>
      <c r="K27" s="35">
        <v>1</v>
      </c>
      <c r="L27" s="36">
        <v>67112.52</v>
      </c>
      <c r="M27" s="36">
        <v>21359.417456000003</v>
      </c>
      <c r="P27" s="23" t="s">
        <v>86</v>
      </c>
      <c r="Q27" s="23" t="s">
        <v>87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102</v>
      </c>
      <c r="W27" s="78">
        <v>45.59270000000001</v>
      </c>
      <c r="Z27" s="23">
        <v>1</v>
      </c>
      <c r="AA27" s="99">
        <v>1</v>
      </c>
      <c r="AB27" s="78">
        <v>1778</v>
      </c>
      <c r="AC27" s="78">
        <v>8241.417456000001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85</v>
      </c>
      <c r="K28" s="35">
        <v>1</v>
      </c>
      <c r="L28" s="36">
        <v>57885.21</v>
      </c>
      <c r="M28" s="36">
        <v>19982.303788</v>
      </c>
      <c r="P28" s="23" t="s">
        <v>94</v>
      </c>
      <c r="Q28" s="23" t="s">
        <v>95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103</v>
      </c>
      <c r="W28" s="78">
        <v>39.3242</v>
      </c>
      <c r="Z28" s="23">
        <v>1</v>
      </c>
      <c r="AA28" s="99">
        <v>1</v>
      </c>
      <c r="AB28" s="78">
        <v>1534</v>
      </c>
      <c r="AC28" s="78">
        <v>7108.303788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85</v>
      </c>
      <c r="K29" s="35">
        <v>1</v>
      </c>
      <c r="L29" s="36">
        <v>59651.61</v>
      </c>
      <c r="M29" s="36">
        <v>20246.217708</v>
      </c>
      <c r="P29" s="23" t="s">
        <v>91</v>
      </c>
      <c r="Q29" s="23" t="s">
        <v>92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104</v>
      </c>
      <c r="W29" s="78">
        <v>40.5242</v>
      </c>
      <c r="Z29" s="23">
        <v>1</v>
      </c>
      <c r="AA29" s="99">
        <v>1</v>
      </c>
      <c r="AB29" s="78">
        <v>1581</v>
      </c>
      <c r="AC29" s="78">
        <v>7325.217708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90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85</v>
      </c>
      <c r="K30" s="35">
        <v>1</v>
      </c>
      <c r="L30" s="36">
        <v>59651.61</v>
      </c>
      <c r="M30" s="36">
        <v>20246.217708</v>
      </c>
      <c r="P30" s="23" t="s">
        <v>91</v>
      </c>
      <c r="Q30" s="23" t="s">
        <v>92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104</v>
      </c>
      <c r="W30" s="78">
        <v>40.5242</v>
      </c>
      <c r="Z30" s="23">
        <v>1</v>
      </c>
      <c r="AA30" s="99">
        <v>1</v>
      </c>
      <c r="AB30" s="78">
        <v>1581</v>
      </c>
      <c r="AC30" s="78">
        <v>7325.217708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90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85</v>
      </c>
      <c r="K31" s="35">
        <v>1</v>
      </c>
      <c r="L31" s="36">
        <v>61452.44</v>
      </c>
      <c r="M31" s="36">
        <v>20514.359632</v>
      </c>
      <c r="P31" s="23" t="s">
        <v>91</v>
      </c>
      <c r="Q31" s="23" t="s">
        <v>92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105</v>
      </c>
      <c r="W31" s="78">
        <v>41.747600000000006</v>
      </c>
      <c r="Z31" s="23">
        <v>1</v>
      </c>
      <c r="AA31" s="99">
        <v>1</v>
      </c>
      <c r="AB31" s="78">
        <v>1628</v>
      </c>
      <c r="AC31" s="78">
        <v>7546.359632000001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84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85</v>
      </c>
      <c r="K32" s="35">
        <v>1</v>
      </c>
      <c r="L32" s="36">
        <v>67216.98</v>
      </c>
      <c r="M32" s="36">
        <v>21375.245144</v>
      </c>
      <c r="P32" s="23" t="s">
        <v>86</v>
      </c>
      <c r="Q32" s="23" t="s">
        <v>87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106</v>
      </c>
      <c r="W32" s="78">
        <v>45.6637</v>
      </c>
      <c r="Z32" s="23">
        <v>1</v>
      </c>
      <c r="AA32" s="99">
        <v>1</v>
      </c>
      <c r="AB32" s="78">
        <v>1781</v>
      </c>
      <c r="AC32" s="78">
        <v>8254.245144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93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85</v>
      </c>
      <c r="K33" s="35">
        <v>1</v>
      </c>
      <c r="L33" s="36">
        <v>72016.41</v>
      </c>
      <c r="M33" s="36">
        <v>22091.615148</v>
      </c>
      <c r="P33" s="23" t="s">
        <v>94</v>
      </c>
      <c r="Q33" s="23" t="s">
        <v>95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107</v>
      </c>
      <c r="W33" s="78">
        <v>48.9242</v>
      </c>
      <c r="Z33" s="23">
        <v>1</v>
      </c>
      <c r="AA33" s="99">
        <v>1</v>
      </c>
      <c r="AB33" s="78">
        <v>1908</v>
      </c>
      <c r="AC33" s="78">
        <v>8843.615148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93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85</v>
      </c>
      <c r="K34" s="35">
        <v>1</v>
      </c>
      <c r="L34" s="36">
        <v>73399.38</v>
      </c>
      <c r="M34" s="36">
        <v>22298.443864</v>
      </c>
      <c r="P34" s="23" t="s">
        <v>94</v>
      </c>
      <c r="Q34" s="23" t="s">
        <v>95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108</v>
      </c>
      <c r="W34" s="78">
        <v>49.8637</v>
      </c>
      <c r="Z34" s="23">
        <v>1</v>
      </c>
      <c r="AA34" s="99">
        <v>1</v>
      </c>
      <c r="AB34" s="78">
        <v>1945</v>
      </c>
      <c r="AC34" s="78">
        <v>9013.443864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110</v>
      </c>
      <c r="K35" s="35">
        <v>1</v>
      </c>
      <c r="L35" s="36">
        <v>54537.6</v>
      </c>
      <c r="M35" s="36">
        <v>19482.21728</v>
      </c>
      <c r="P35" s="23" t="s">
        <v>111</v>
      </c>
      <c r="Q35" s="23" t="s">
        <v>112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113</v>
      </c>
      <c r="W35" s="78">
        <v>37.05</v>
      </c>
      <c r="Z35" s="23">
        <v>1</v>
      </c>
      <c r="AA35" s="99">
        <v>1</v>
      </c>
      <c r="AB35" s="78">
        <v>1445</v>
      </c>
      <c r="AC35" s="78">
        <v>6697.21728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109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110</v>
      </c>
      <c r="K36" s="35">
        <v>1</v>
      </c>
      <c r="L36" s="36">
        <v>43242.37</v>
      </c>
      <c r="M36" s="36">
        <v>17796.163036</v>
      </c>
      <c r="P36" s="23" t="s">
        <v>111</v>
      </c>
      <c r="Q36" s="23" t="s">
        <v>112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114</v>
      </c>
      <c r="W36" s="78">
        <v>29.3766</v>
      </c>
      <c r="Z36" s="23">
        <v>1</v>
      </c>
      <c r="AA36" s="99">
        <v>1</v>
      </c>
      <c r="AB36" s="78">
        <v>1146</v>
      </c>
      <c r="AC36" s="78">
        <v>5310.163036000001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115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110</v>
      </c>
      <c r="K37" s="35">
        <v>1</v>
      </c>
      <c r="L37" s="36">
        <v>43242.37</v>
      </c>
      <c r="M37" s="36">
        <v>17796.163036</v>
      </c>
      <c r="P37" s="23" t="s">
        <v>116</v>
      </c>
      <c r="Q37" s="23" t="s">
        <v>117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114</v>
      </c>
      <c r="W37" s="78">
        <v>29.3766</v>
      </c>
      <c r="Z37" s="23">
        <v>1</v>
      </c>
      <c r="AA37" s="99">
        <v>1</v>
      </c>
      <c r="AB37" s="78">
        <v>1146</v>
      </c>
      <c r="AC37" s="78">
        <v>5310.163036000001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109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110</v>
      </c>
      <c r="K38" s="35">
        <v>1</v>
      </c>
      <c r="L38" s="36">
        <v>48413.37</v>
      </c>
      <c r="M38" s="36">
        <v>18568.161836</v>
      </c>
      <c r="P38" s="23" t="s">
        <v>111</v>
      </c>
      <c r="Q38" s="23" t="s">
        <v>112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97</v>
      </c>
      <c r="W38" s="78">
        <v>32.8895</v>
      </c>
      <c r="Z38" s="23">
        <v>1</v>
      </c>
      <c r="AA38" s="99">
        <v>1</v>
      </c>
      <c r="AB38" s="78">
        <v>1283</v>
      </c>
      <c r="AC38" s="78">
        <v>5945.161836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118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110</v>
      </c>
      <c r="K39" s="35">
        <v>0.5</v>
      </c>
      <c r="L39" s="36">
        <v>28094.425</v>
      </c>
      <c r="M39" s="36">
        <v>9864.99539</v>
      </c>
      <c r="P39" s="23" t="s">
        <v>119</v>
      </c>
      <c r="Q39" s="23" t="s">
        <v>120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99</v>
      </c>
      <c r="W39" s="78">
        <v>38.1718</v>
      </c>
      <c r="Z39" s="23">
        <v>0.5</v>
      </c>
      <c r="AA39" s="99">
        <v>0.5</v>
      </c>
      <c r="AB39" s="78">
        <v>745</v>
      </c>
      <c r="AC39" s="78">
        <v>3449.99539</v>
      </c>
      <c r="AD39" s="78">
        <v>5670</v>
      </c>
      <c r="AE39" s="78">
        <v>0</v>
      </c>
    </row>
    <row r="40" spans="1:31" ht="12.75">
      <c r="A40" s="23">
        <v>110</v>
      </c>
      <c r="B40" s="23">
        <v>1000</v>
      </c>
      <c r="C40" s="30" t="s">
        <v>121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110</v>
      </c>
      <c r="K40" s="35">
        <v>0.5</v>
      </c>
      <c r="L40" s="36">
        <v>28094.425</v>
      </c>
      <c r="M40" s="36">
        <v>9864.99539</v>
      </c>
      <c r="P40" s="23" t="s">
        <v>122</v>
      </c>
      <c r="Q40" s="23" t="s">
        <v>123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99</v>
      </c>
      <c r="W40" s="78">
        <v>38.1718</v>
      </c>
      <c r="Z40" s="23">
        <v>0.5</v>
      </c>
      <c r="AA40" s="99">
        <v>0.5</v>
      </c>
      <c r="AB40" s="78">
        <v>745</v>
      </c>
      <c r="AC40" s="78">
        <v>3449.99539</v>
      </c>
      <c r="AD40" s="78">
        <v>5670</v>
      </c>
      <c r="AE40" s="78">
        <v>0</v>
      </c>
    </row>
    <row r="41" spans="1:31" ht="12.75">
      <c r="A41" s="23">
        <v>110</v>
      </c>
      <c r="B41" s="23">
        <v>1000</v>
      </c>
      <c r="C41" s="30" t="s">
        <v>115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110</v>
      </c>
      <c r="K41" s="35">
        <v>1</v>
      </c>
      <c r="L41" s="36">
        <v>63323.3</v>
      </c>
      <c r="M41" s="36">
        <v>20794.10124</v>
      </c>
      <c r="P41" s="23" t="s">
        <v>116</v>
      </c>
      <c r="Q41" s="23" t="s">
        <v>117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101</v>
      </c>
      <c r="W41" s="78">
        <v>43.0185</v>
      </c>
      <c r="Z41" s="23">
        <v>1</v>
      </c>
      <c r="AA41" s="99">
        <v>1</v>
      </c>
      <c r="AB41" s="78">
        <v>1678</v>
      </c>
      <c r="AC41" s="78">
        <v>7776.101240000001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109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110</v>
      </c>
      <c r="K42" s="35">
        <v>1</v>
      </c>
      <c r="L42" s="36">
        <v>67112.52</v>
      </c>
      <c r="M42" s="36">
        <v>21359.417456000003</v>
      </c>
      <c r="P42" s="23" t="s">
        <v>111</v>
      </c>
      <c r="Q42" s="23" t="s">
        <v>112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102</v>
      </c>
      <c r="W42" s="78">
        <v>45.59270000000001</v>
      </c>
      <c r="Z42" s="23">
        <v>1</v>
      </c>
      <c r="AA42" s="99">
        <v>1</v>
      </c>
      <c r="AB42" s="78">
        <v>1778</v>
      </c>
      <c r="AC42" s="78">
        <v>8241.417456000001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109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110</v>
      </c>
      <c r="K43" s="35">
        <v>1</v>
      </c>
      <c r="L43" s="36">
        <v>52935.02</v>
      </c>
      <c r="M43" s="36">
        <v>7903.420456</v>
      </c>
      <c r="P43" s="23" t="s">
        <v>111</v>
      </c>
      <c r="Q43" s="23" t="s">
        <v>112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124</v>
      </c>
      <c r="W43" s="78">
        <v>35.9613</v>
      </c>
      <c r="Z43" s="23">
        <v>1</v>
      </c>
      <c r="AA43" s="99">
        <v>1</v>
      </c>
      <c r="AB43" s="78">
        <v>1403</v>
      </c>
      <c r="AC43" s="78">
        <v>6500.420456</v>
      </c>
      <c r="AD43" s="78">
        <v>0</v>
      </c>
      <c r="AE43" s="78">
        <v>0</v>
      </c>
    </row>
    <row r="44" spans="1:31" ht="12.75">
      <c r="A44" s="23">
        <v>110</v>
      </c>
      <c r="B44" s="23">
        <v>1000</v>
      </c>
      <c r="C44" s="30" t="s">
        <v>115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110</v>
      </c>
      <c r="K44" s="35">
        <v>1</v>
      </c>
      <c r="L44" s="36">
        <v>57885.21</v>
      </c>
      <c r="M44" s="36">
        <v>19982.303788</v>
      </c>
      <c r="P44" s="23" t="s">
        <v>116</v>
      </c>
      <c r="Q44" s="23" t="s">
        <v>117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103</v>
      </c>
      <c r="W44" s="78">
        <v>39.3242</v>
      </c>
      <c r="Z44" s="23">
        <v>1</v>
      </c>
      <c r="AA44" s="99">
        <v>1</v>
      </c>
      <c r="AB44" s="78">
        <v>1534</v>
      </c>
      <c r="AC44" s="78">
        <v>7108.303788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109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110</v>
      </c>
      <c r="K45" s="35">
        <v>1</v>
      </c>
      <c r="L45" s="36">
        <v>59651.61</v>
      </c>
      <c r="M45" s="36">
        <v>20246.217708</v>
      </c>
      <c r="P45" s="23" t="s">
        <v>111</v>
      </c>
      <c r="Q45" s="23" t="s">
        <v>112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104</v>
      </c>
      <c r="W45" s="78">
        <v>40.5242</v>
      </c>
      <c r="Z45" s="23">
        <v>1</v>
      </c>
      <c r="AA45" s="99">
        <v>1</v>
      </c>
      <c r="AB45" s="78">
        <v>1581</v>
      </c>
      <c r="AC45" s="78">
        <v>7325.217708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115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110</v>
      </c>
      <c r="K46" s="35">
        <v>1</v>
      </c>
      <c r="L46" s="36">
        <v>73399.38</v>
      </c>
      <c r="M46" s="36">
        <v>22298.443864</v>
      </c>
      <c r="P46" s="23" t="s">
        <v>116</v>
      </c>
      <c r="Q46" s="23" t="s">
        <v>117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108</v>
      </c>
      <c r="W46" s="78">
        <v>49.8637</v>
      </c>
      <c r="Z46" s="23">
        <v>1</v>
      </c>
      <c r="AA46" s="99">
        <v>1</v>
      </c>
      <c r="AB46" s="78">
        <v>1945</v>
      </c>
      <c r="AC46" s="78">
        <v>9013.443864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125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126</v>
      </c>
      <c r="K47" s="35">
        <v>0.333</v>
      </c>
      <c r="L47" s="36">
        <v>15645.705300000003</v>
      </c>
      <c r="M47" s="36">
        <v>2336.2926108400006</v>
      </c>
      <c r="P47" s="23" t="s">
        <v>127</v>
      </c>
      <c r="Q47" s="23" t="s">
        <v>128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129</v>
      </c>
      <c r="W47" s="78">
        <v>31.918500000000005</v>
      </c>
      <c r="Z47" s="23">
        <v>0.333</v>
      </c>
      <c r="AA47" s="99">
        <v>0.333</v>
      </c>
      <c r="AB47" s="78">
        <v>415</v>
      </c>
      <c r="AC47" s="78">
        <v>1921.2926108400004</v>
      </c>
      <c r="AD47" s="78">
        <v>0</v>
      </c>
      <c r="AE47" s="78">
        <v>0</v>
      </c>
    </row>
    <row r="48" spans="1:31" ht="12.75">
      <c r="A48" s="23">
        <v>110</v>
      </c>
      <c r="B48" s="23">
        <v>1000</v>
      </c>
      <c r="C48" s="30" t="s">
        <v>130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126</v>
      </c>
      <c r="K48" s="35">
        <v>0.333</v>
      </c>
      <c r="L48" s="36">
        <v>22348.46916</v>
      </c>
      <c r="M48" s="36">
        <v>7112.612012848</v>
      </c>
      <c r="P48" s="23" t="s">
        <v>131</v>
      </c>
      <c r="Q48" s="23" t="s">
        <v>132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102</v>
      </c>
      <c r="W48" s="78">
        <v>45.59270000000001</v>
      </c>
      <c r="Z48" s="23">
        <v>0.333</v>
      </c>
      <c r="AA48" s="99">
        <v>0.333</v>
      </c>
      <c r="AB48" s="78">
        <v>592</v>
      </c>
      <c r="AC48" s="78">
        <v>2744.3920128480004</v>
      </c>
      <c r="AD48" s="78">
        <v>3776.22</v>
      </c>
      <c r="AE48" s="78">
        <v>0</v>
      </c>
    </row>
    <row r="49" spans="1:31" ht="12.75">
      <c r="A49" s="23">
        <v>110</v>
      </c>
      <c r="B49" s="23">
        <v>1000</v>
      </c>
      <c r="C49" s="30" t="s">
        <v>125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133</v>
      </c>
      <c r="K49" s="35">
        <v>0.333</v>
      </c>
      <c r="L49" s="36">
        <v>15645.705300000003</v>
      </c>
      <c r="M49" s="36">
        <v>2336.2926108400006</v>
      </c>
      <c r="P49" s="23" t="s">
        <v>127</v>
      </c>
      <c r="Q49" s="23" t="s">
        <v>128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129</v>
      </c>
      <c r="W49" s="78">
        <v>31.918500000000005</v>
      </c>
      <c r="Z49" s="23">
        <v>0.333</v>
      </c>
      <c r="AA49" s="99">
        <v>0.333</v>
      </c>
      <c r="AB49" s="78">
        <v>415</v>
      </c>
      <c r="AC49" s="78">
        <v>1921.2926108400004</v>
      </c>
      <c r="AD49" s="78">
        <v>0</v>
      </c>
      <c r="AE49" s="78">
        <v>0</v>
      </c>
    </row>
    <row r="50" spans="1:31" ht="12.75">
      <c r="A50" s="23">
        <v>110</v>
      </c>
      <c r="B50" s="23">
        <v>1000</v>
      </c>
      <c r="C50" s="30" t="s">
        <v>130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133</v>
      </c>
      <c r="K50" s="35">
        <v>0.333</v>
      </c>
      <c r="L50" s="36">
        <v>22348.46916</v>
      </c>
      <c r="M50" s="36">
        <v>7112.612012848</v>
      </c>
      <c r="P50" s="23" t="s">
        <v>131</v>
      </c>
      <c r="Q50" s="23" t="s">
        <v>132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102</v>
      </c>
      <c r="W50" s="78">
        <v>45.59270000000001</v>
      </c>
      <c r="Z50" s="23">
        <v>0.333</v>
      </c>
      <c r="AA50" s="99">
        <v>0.333</v>
      </c>
      <c r="AB50" s="78">
        <v>592</v>
      </c>
      <c r="AC50" s="78">
        <v>2744.3920128480004</v>
      </c>
      <c r="AD50" s="78">
        <v>3776.22</v>
      </c>
      <c r="AE50" s="78">
        <v>0</v>
      </c>
    </row>
    <row r="51" spans="1:31" ht="12.75">
      <c r="A51" s="23">
        <v>110</v>
      </c>
      <c r="B51" s="23">
        <v>1000</v>
      </c>
      <c r="C51" s="30" t="s">
        <v>125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134</v>
      </c>
      <c r="K51" s="35">
        <v>0.33399999999999996</v>
      </c>
      <c r="L51" s="36">
        <v>15692.6894</v>
      </c>
      <c r="M51" s="36">
        <v>2343.06225832</v>
      </c>
      <c r="P51" s="23" t="s">
        <v>127</v>
      </c>
      <c r="Q51" s="23" t="s">
        <v>128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129</v>
      </c>
      <c r="W51" s="78">
        <v>31.918500000000005</v>
      </c>
      <c r="Z51" s="23">
        <v>0.33399999999999996</v>
      </c>
      <c r="AA51" s="99">
        <v>0.33399999999999996</v>
      </c>
      <c r="AB51" s="78">
        <v>416</v>
      </c>
      <c r="AC51" s="78">
        <v>1927.06225832</v>
      </c>
      <c r="AD51" s="78">
        <v>0</v>
      </c>
      <c r="AE51" s="78">
        <v>0</v>
      </c>
    </row>
    <row r="52" spans="1:31" ht="12.75">
      <c r="A52" s="23">
        <v>110</v>
      </c>
      <c r="B52" s="23">
        <v>1000</v>
      </c>
      <c r="C52" s="30" t="s">
        <v>130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134</v>
      </c>
      <c r="K52" s="35">
        <v>0.33399999999999996</v>
      </c>
      <c r="L52" s="36">
        <v>22415.58168</v>
      </c>
      <c r="M52" s="36">
        <v>7134.193430304</v>
      </c>
      <c r="P52" s="23" t="s">
        <v>131</v>
      </c>
      <c r="Q52" s="23" t="s">
        <v>132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102</v>
      </c>
      <c r="W52" s="78">
        <v>45.59270000000001</v>
      </c>
      <c r="Z52" s="23">
        <v>0.33399999999999996</v>
      </c>
      <c r="AA52" s="99">
        <v>0.33399999999999996</v>
      </c>
      <c r="AB52" s="78">
        <v>594</v>
      </c>
      <c r="AC52" s="78">
        <v>2752.6334303040003</v>
      </c>
      <c r="AD52" s="78">
        <v>3787.56</v>
      </c>
      <c r="AE52" s="78">
        <v>0</v>
      </c>
    </row>
    <row r="53" spans="1:31" ht="12.75">
      <c r="A53" s="23">
        <v>110</v>
      </c>
      <c r="B53" s="23">
        <v>1000</v>
      </c>
      <c r="C53" s="30" t="s">
        <v>135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136</v>
      </c>
      <c r="K53" s="35">
        <v>1</v>
      </c>
      <c r="L53" s="36">
        <v>49854.5</v>
      </c>
      <c r="M53" s="36">
        <v>18783.1326</v>
      </c>
      <c r="P53" s="23" t="s">
        <v>137</v>
      </c>
      <c r="Q53" s="23" t="s">
        <v>138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139</v>
      </c>
      <c r="W53" s="78">
        <v>33.8685</v>
      </c>
      <c r="Z53" s="23">
        <v>1</v>
      </c>
      <c r="AA53" s="99">
        <v>1</v>
      </c>
      <c r="AB53" s="78">
        <v>1321</v>
      </c>
      <c r="AC53" s="78">
        <v>6122.1326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135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136</v>
      </c>
      <c r="K54" s="35">
        <v>1</v>
      </c>
      <c r="L54" s="36">
        <v>59651.61</v>
      </c>
      <c r="M54" s="36">
        <v>20246.217708</v>
      </c>
      <c r="P54" s="23" t="s">
        <v>137</v>
      </c>
      <c r="Q54" s="23" t="s">
        <v>138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104</v>
      </c>
      <c r="W54" s="78">
        <v>40.5242</v>
      </c>
      <c r="Z54" s="23">
        <v>1</v>
      </c>
      <c r="AA54" s="99">
        <v>1</v>
      </c>
      <c r="AB54" s="78">
        <v>1581</v>
      </c>
      <c r="AC54" s="78">
        <v>7325.217708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135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136</v>
      </c>
      <c r="K55" s="35">
        <v>1</v>
      </c>
      <c r="L55" s="36">
        <v>61452.44</v>
      </c>
      <c r="M55" s="36">
        <v>20514.359632</v>
      </c>
      <c r="P55" s="23" t="s">
        <v>137</v>
      </c>
      <c r="Q55" s="23" t="s">
        <v>138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105</v>
      </c>
      <c r="W55" s="78">
        <v>41.747600000000006</v>
      </c>
      <c r="Z55" s="23">
        <v>1</v>
      </c>
      <c r="AA55" s="99">
        <v>1</v>
      </c>
      <c r="AB55" s="78">
        <v>1628</v>
      </c>
      <c r="AC55" s="78">
        <v>7546.359632000001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140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141</v>
      </c>
      <c r="I56" s="31" t="s">
        <v>72</v>
      </c>
      <c r="J56" s="34" t="s">
        <v>142</v>
      </c>
      <c r="K56" s="35">
        <v>0.325</v>
      </c>
      <c r="L56" s="36">
        <v>13959.2505</v>
      </c>
      <c r="M56" s="36">
        <v>5769.695961400001</v>
      </c>
      <c r="P56" s="23" t="s">
        <v>143</v>
      </c>
      <c r="Q56" s="23" t="s">
        <v>144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145</v>
      </c>
      <c r="W56" s="78">
        <v>29.178999999999995</v>
      </c>
      <c r="Z56" s="23">
        <v>0.325</v>
      </c>
      <c r="AA56" s="99">
        <v>0.325</v>
      </c>
      <c r="AB56" s="78">
        <v>370</v>
      </c>
      <c r="AC56" s="78">
        <v>1714.1959614000002</v>
      </c>
      <c r="AD56" s="78">
        <v>3685.5</v>
      </c>
      <c r="AE56" s="78">
        <v>0</v>
      </c>
    </row>
    <row r="57" spans="1:31" ht="12.75">
      <c r="A57" s="23">
        <v>110</v>
      </c>
      <c r="B57" s="23">
        <v>1000</v>
      </c>
      <c r="C57" s="30" t="s">
        <v>146</v>
      </c>
      <c r="D57" s="31" t="s">
        <v>67</v>
      </c>
      <c r="E57" s="32" t="s">
        <v>68</v>
      </c>
      <c r="F57" s="32" t="s">
        <v>147</v>
      </c>
      <c r="G57" s="32" t="s">
        <v>70</v>
      </c>
      <c r="H57" s="33" t="s">
        <v>71</v>
      </c>
      <c r="I57" s="31" t="s">
        <v>72</v>
      </c>
      <c r="J57" s="34" t="s">
        <v>148</v>
      </c>
      <c r="K57" s="35">
        <v>1</v>
      </c>
      <c r="L57" s="36">
        <v>54537.6</v>
      </c>
      <c r="M57" s="36">
        <v>19482.21728</v>
      </c>
      <c r="P57" s="23" t="s">
        <v>149</v>
      </c>
      <c r="Q57" s="23" t="s">
        <v>150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151</v>
      </c>
      <c r="W57" s="78">
        <v>37.05</v>
      </c>
      <c r="Z57" s="23">
        <v>1</v>
      </c>
      <c r="AA57" s="99">
        <v>1</v>
      </c>
      <c r="AB57" s="78">
        <v>1445</v>
      </c>
      <c r="AC57" s="78">
        <v>6697.21728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146</v>
      </c>
      <c r="D58" s="31" t="s">
        <v>67</v>
      </c>
      <c r="E58" s="32" t="s">
        <v>68</v>
      </c>
      <c r="F58" s="32" t="s">
        <v>147</v>
      </c>
      <c r="G58" s="32" t="s">
        <v>70</v>
      </c>
      <c r="H58" s="33" t="s">
        <v>71</v>
      </c>
      <c r="I58" s="31" t="s">
        <v>72</v>
      </c>
      <c r="J58" s="34" t="s">
        <v>148</v>
      </c>
      <c r="K58" s="35">
        <v>1</v>
      </c>
      <c r="L58" s="36">
        <v>70633.45</v>
      </c>
      <c r="M58" s="36">
        <v>10545.78766</v>
      </c>
      <c r="P58" s="23" t="s">
        <v>149</v>
      </c>
      <c r="Q58" s="23" t="s">
        <v>150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152</v>
      </c>
      <c r="W58" s="78">
        <v>47.9847</v>
      </c>
      <c r="Z58" s="23">
        <v>1</v>
      </c>
      <c r="AA58" s="99">
        <v>1</v>
      </c>
      <c r="AB58" s="78">
        <v>1872</v>
      </c>
      <c r="AC58" s="78">
        <v>8673.78766</v>
      </c>
      <c r="AD58" s="78">
        <v>0</v>
      </c>
      <c r="AE58" s="78">
        <v>0</v>
      </c>
    </row>
    <row r="59" ht="12.75">
      <c r="A59" s="105" t="s">
        <v>154</v>
      </c>
    </row>
    <row r="60" spans="1:31" ht="12.75">
      <c r="A60" s="23">
        <v>118</v>
      </c>
      <c r="B60" s="23">
        <v>1000</v>
      </c>
      <c r="C60" s="30" t="s">
        <v>155</v>
      </c>
      <c r="D60" s="31" t="s">
        <v>67</v>
      </c>
      <c r="E60" s="32" t="s">
        <v>68</v>
      </c>
      <c r="F60" s="32" t="s">
        <v>69</v>
      </c>
      <c r="G60" s="32" t="s">
        <v>156</v>
      </c>
      <c r="H60" s="33" t="s">
        <v>71</v>
      </c>
      <c r="I60" s="31" t="s">
        <v>72</v>
      </c>
      <c r="J60" s="34" t="s">
        <v>73</v>
      </c>
      <c r="K60" s="35">
        <v>0.333</v>
      </c>
      <c r="L60" s="36">
        <v>13590.918810000003</v>
      </c>
      <c r="M60" s="36">
        <v>5805.184829868</v>
      </c>
      <c r="P60" s="23" t="s">
        <v>157</v>
      </c>
      <c r="Q60" s="23" t="s">
        <v>158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159</v>
      </c>
      <c r="W60" s="78">
        <v>27.726600000000005</v>
      </c>
      <c r="Z60" s="23">
        <v>0.333</v>
      </c>
      <c r="AA60" s="99">
        <v>0.333</v>
      </c>
      <c r="AB60" s="78">
        <v>360</v>
      </c>
      <c r="AC60" s="78">
        <v>1668.9648298680004</v>
      </c>
      <c r="AD60" s="78">
        <v>3776.22</v>
      </c>
      <c r="AE60" s="78">
        <v>0</v>
      </c>
    </row>
    <row r="61" spans="1:31" ht="12.75">
      <c r="A61" s="23">
        <v>118</v>
      </c>
      <c r="B61" s="23">
        <v>1000</v>
      </c>
      <c r="C61" s="30" t="s">
        <v>160</v>
      </c>
      <c r="D61" s="31" t="s">
        <v>67</v>
      </c>
      <c r="E61" s="32" t="s">
        <v>68</v>
      </c>
      <c r="F61" s="32" t="s">
        <v>69</v>
      </c>
      <c r="G61" s="32" t="s">
        <v>156</v>
      </c>
      <c r="H61" s="33" t="s">
        <v>71</v>
      </c>
      <c r="I61" s="31" t="s">
        <v>72</v>
      </c>
      <c r="J61" s="34" t="s">
        <v>73</v>
      </c>
      <c r="K61" s="35">
        <v>0.333</v>
      </c>
      <c r="L61" s="36">
        <v>19248.498900000002</v>
      </c>
      <c r="M61" s="36">
        <v>2873.7156649200006</v>
      </c>
      <c r="P61" s="23" t="s">
        <v>161</v>
      </c>
      <c r="Q61" s="23" t="s">
        <v>162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163</v>
      </c>
      <c r="W61" s="78">
        <v>39.2685</v>
      </c>
      <c r="Z61" s="23">
        <v>0.333</v>
      </c>
      <c r="AA61" s="99">
        <v>0.333</v>
      </c>
      <c r="AB61" s="78">
        <v>510</v>
      </c>
      <c r="AC61" s="78">
        <v>2363.7156649200006</v>
      </c>
      <c r="AD61" s="78">
        <v>0</v>
      </c>
      <c r="AE61" s="78">
        <v>0</v>
      </c>
    </row>
    <row r="62" spans="1:31" ht="12.75">
      <c r="A62" s="23">
        <v>118</v>
      </c>
      <c r="B62" s="23">
        <v>1000</v>
      </c>
      <c r="C62" s="30" t="s">
        <v>164</v>
      </c>
      <c r="D62" s="31" t="s">
        <v>67</v>
      </c>
      <c r="E62" s="32" t="s">
        <v>68</v>
      </c>
      <c r="F62" s="32" t="s">
        <v>69</v>
      </c>
      <c r="G62" s="32" t="s">
        <v>156</v>
      </c>
      <c r="H62" s="33" t="s">
        <v>71</v>
      </c>
      <c r="I62" s="31" t="s">
        <v>72</v>
      </c>
      <c r="J62" s="34" t="s">
        <v>73</v>
      </c>
      <c r="K62" s="35">
        <v>0.333</v>
      </c>
      <c r="L62" s="36">
        <v>15181.619850000003</v>
      </c>
      <c r="M62" s="36">
        <v>6042.52291758</v>
      </c>
      <c r="P62" s="23" t="s">
        <v>165</v>
      </c>
      <c r="Q62" s="23" t="s">
        <v>166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96</v>
      </c>
      <c r="W62" s="78">
        <v>30.9718</v>
      </c>
      <c r="Z62" s="23">
        <v>0.333</v>
      </c>
      <c r="AA62" s="99">
        <v>0.333</v>
      </c>
      <c r="AB62" s="78">
        <v>402</v>
      </c>
      <c r="AC62" s="78">
        <v>1864.3029175800004</v>
      </c>
      <c r="AD62" s="78">
        <v>3776.22</v>
      </c>
      <c r="AE62" s="78">
        <v>0</v>
      </c>
    </row>
    <row r="63" spans="1:31" ht="12.75">
      <c r="A63" s="23">
        <v>118</v>
      </c>
      <c r="B63" s="23">
        <v>1000</v>
      </c>
      <c r="C63" s="30" t="s">
        <v>167</v>
      </c>
      <c r="D63" s="31" t="s">
        <v>67</v>
      </c>
      <c r="E63" s="32" t="s">
        <v>68</v>
      </c>
      <c r="F63" s="32" t="s">
        <v>69</v>
      </c>
      <c r="G63" s="32" t="s">
        <v>156</v>
      </c>
      <c r="H63" s="33" t="s">
        <v>71</v>
      </c>
      <c r="I63" s="31" t="s">
        <v>72</v>
      </c>
      <c r="J63" s="34" t="s">
        <v>73</v>
      </c>
      <c r="K63" s="35">
        <v>0.333</v>
      </c>
      <c r="L63" s="36">
        <v>16121.652210000004</v>
      </c>
      <c r="M63" s="36">
        <v>6182.958891388</v>
      </c>
      <c r="P63" s="23" t="s">
        <v>168</v>
      </c>
      <c r="Q63" s="23" t="s">
        <v>169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97</v>
      </c>
      <c r="W63" s="78">
        <v>32.8895</v>
      </c>
      <c r="Z63" s="23">
        <v>0.333</v>
      </c>
      <c r="AA63" s="99">
        <v>0.333</v>
      </c>
      <c r="AB63" s="78">
        <v>427</v>
      </c>
      <c r="AC63" s="78">
        <v>1979.7388913880006</v>
      </c>
      <c r="AD63" s="78">
        <v>3776.22</v>
      </c>
      <c r="AE63" s="78">
        <v>0</v>
      </c>
    </row>
    <row r="64" spans="1:31" ht="12.75">
      <c r="A64" s="23">
        <v>118</v>
      </c>
      <c r="B64" s="23">
        <v>1000</v>
      </c>
      <c r="C64" s="30" t="s">
        <v>155</v>
      </c>
      <c r="D64" s="31" t="s">
        <v>67</v>
      </c>
      <c r="E64" s="32" t="s">
        <v>68</v>
      </c>
      <c r="F64" s="32" t="s">
        <v>69</v>
      </c>
      <c r="G64" s="32" t="s">
        <v>156</v>
      </c>
      <c r="H64" s="33" t="s">
        <v>71</v>
      </c>
      <c r="I64" s="31" t="s">
        <v>72</v>
      </c>
      <c r="J64" s="34" t="s">
        <v>73</v>
      </c>
      <c r="K64" s="35">
        <v>0.333</v>
      </c>
      <c r="L64" s="36">
        <v>16601.548500000004</v>
      </c>
      <c r="M64" s="36">
        <v>6254.8901558</v>
      </c>
      <c r="P64" s="23" t="s">
        <v>157</v>
      </c>
      <c r="Q64" s="23" t="s">
        <v>158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170</v>
      </c>
      <c r="W64" s="78">
        <v>33.8685</v>
      </c>
      <c r="Z64" s="23">
        <v>0.333</v>
      </c>
      <c r="AA64" s="99">
        <v>0.333</v>
      </c>
      <c r="AB64" s="78">
        <v>440</v>
      </c>
      <c r="AC64" s="78">
        <v>2038.6701558000007</v>
      </c>
      <c r="AD64" s="78">
        <v>3776.22</v>
      </c>
      <c r="AE64" s="78">
        <v>0</v>
      </c>
    </row>
    <row r="65" spans="1:31" ht="12.75">
      <c r="A65" s="23">
        <v>118</v>
      </c>
      <c r="B65" s="23">
        <v>1000</v>
      </c>
      <c r="C65" s="30" t="s">
        <v>167</v>
      </c>
      <c r="D65" s="31" t="s">
        <v>67</v>
      </c>
      <c r="E65" s="32" t="s">
        <v>68</v>
      </c>
      <c r="F65" s="32" t="s">
        <v>69</v>
      </c>
      <c r="G65" s="32" t="s">
        <v>156</v>
      </c>
      <c r="H65" s="33" t="s">
        <v>71</v>
      </c>
      <c r="I65" s="31" t="s">
        <v>72</v>
      </c>
      <c r="J65" s="34" t="s">
        <v>73</v>
      </c>
      <c r="K65" s="35">
        <v>0.333</v>
      </c>
      <c r="L65" s="36">
        <v>20463.66252</v>
      </c>
      <c r="M65" s="36">
        <v>6831.157757456</v>
      </c>
      <c r="P65" s="23" t="s">
        <v>168</v>
      </c>
      <c r="Q65" s="23" t="s">
        <v>169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82</v>
      </c>
      <c r="W65" s="78">
        <v>41.747600000000006</v>
      </c>
      <c r="Z65" s="23">
        <v>0.333</v>
      </c>
      <c r="AA65" s="99">
        <v>0.333</v>
      </c>
      <c r="AB65" s="78">
        <v>542</v>
      </c>
      <c r="AC65" s="78">
        <v>2512.9377574560003</v>
      </c>
      <c r="AD65" s="78">
        <v>3776.22</v>
      </c>
      <c r="AE65" s="78">
        <v>0</v>
      </c>
    </row>
    <row r="66" spans="1:31" ht="12.75">
      <c r="A66" s="23">
        <v>118</v>
      </c>
      <c r="B66" s="23">
        <v>1000</v>
      </c>
      <c r="C66" s="30" t="s">
        <v>171</v>
      </c>
      <c r="D66" s="31" t="s">
        <v>67</v>
      </c>
      <c r="E66" s="32" t="s">
        <v>68</v>
      </c>
      <c r="F66" s="32" t="s">
        <v>69</v>
      </c>
      <c r="G66" s="32" t="s">
        <v>156</v>
      </c>
      <c r="H66" s="33" t="s">
        <v>71</v>
      </c>
      <c r="I66" s="31" t="s">
        <v>72</v>
      </c>
      <c r="J66" s="34" t="s">
        <v>73</v>
      </c>
      <c r="K66" s="35">
        <v>0.062437500000000014</v>
      </c>
      <c r="L66" s="36">
        <v>4032.834378750001</v>
      </c>
      <c r="M66" s="36">
        <v>1310.2733117105004</v>
      </c>
      <c r="P66" s="23" t="s">
        <v>172</v>
      </c>
      <c r="Q66" s="23" t="s">
        <v>173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174</v>
      </c>
      <c r="W66" s="78">
        <v>43.879</v>
      </c>
      <c r="Z66" s="23">
        <v>0.062437500000000014</v>
      </c>
      <c r="AA66" s="99">
        <v>0.062437500000000014</v>
      </c>
      <c r="AB66" s="78">
        <v>107</v>
      </c>
      <c r="AC66" s="78">
        <v>495.23206171050015</v>
      </c>
      <c r="AD66" s="78">
        <v>708.0412500000001</v>
      </c>
      <c r="AE66" s="78">
        <v>0</v>
      </c>
    </row>
    <row r="67" spans="1:31" ht="12.75">
      <c r="A67" s="23">
        <v>118</v>
      </c>
      <c r="B67" s="23">
        <v>1000</v>
      </c>
      <c r="C67" s="30" t="s">
        <v>171</v>
      </c>
      <c r="D67" s="31" t="s">
        <v>67</v>
      </c>
      <c r="E67" s="32" t="s">
        <v>68</v>
      </c>
      <c r="F67" s="32" t="s">
        <v>69</v>
      </c>
      <c r="G67" s="32" t="s">
        <v>156</v>
      </c>
      <c r="H67" s="33" t="s">
        <v>71</v>
      </c>
      <c r="I67" s="31" t="s">
        <v>72</v>
      </c>
      <c r="J67" s="34" t="s">
        <v>73</v>
      </c>
      <c r="K67" s="35">
        <v>0.062437500000000014</v>
      </c>
      <c r="L67" s="36">
        <v>4410.176034375001</v>
      </c>
      <c r="M67" s="36">
        <v>1366.6108670212502</v>
      </c>
      <c r="P67" s="23" t="s">
        <v>172</v>
      </c>
      <c r="Q67" s="23" t="s">
        <v>173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175</v>
      </c>
      <c r="W67" s="78">
        <v>47.9847</v>
      </c>
      <c r="Z67" s="23">
        <v>0.062437500000000014</v>
      </c>
      <c r="AA67" s="99">
        <v>0.062437500000000014</v>
      </c>
      <c r="AB67" s="78">
        <v>117</v>
      </c>
      <c r="AC67" s="78">
        <v>541.5696170212501</v>
      </c>
      <c r="AD67" s="78">
        <v>708.0412500000001</v>
      </c>
      <c r="AE67" s="78">
        <v>0</v>
      </c>
    </row>
    <row r="68" spans="1:31" ht="12.75">
      <c r="A68" s="23">
        <v>118</v>
      </c>
      <c r="B68" s="23">
        <v>1000</v>
      </c>
      <c r="C68" s="30" t="s">
        <v>155</v>
      </c>
      <c r="D68" s="31" t="s">
        <v>67</v>
      </c>
      <c r="E68" s="32" t="s">
        <v>68</v>
      </c>
      <c r="F68" s="32" t="s">
        <v>69</v>
      </c>
      <c r="G68" s="32" t="s">
        <v>156</v>
      </c>
      <c r="H68" s="33" t="s">
        <v>71</v>
      </c>
      <c r="I68" s="31" t="s">
        <v>72</v>
      </c>
      <c r="J68" s="34" t="s">
        <v>85</v>
      </c>
      <c r="K68" s="35">
        <v>0.333</v>
      </c>
      <c r="L68" s="36">
        <v>13590.918810000003</v>
      </c>
      <c r="M68" s="36">
        <v>5805.184829868</v>
      </c>
      <c r="P68" s="23" t="s">
        <v>157</v>
      </c>
      <c r="Q68" s="23" t="s">
        <v>158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159</v>
      </c>
      <c r="W68" s="78">
        <v>27.726600000000005</v>
      </c>
      <c r="Z68" s="23">
        <v>0.333</v>
      </c>
      <c r="AA68" s="99">
        <v>0.333</v>
      </c>
      <c r="AB68" s="78">
        <v>360</v>
      </c>
      <c r="AC68" s="78">
        <v>1668.9648298680004</v>
      </c>
      <c r="AD68" s="78">
        <v>3776.22</v>
      </c>
      <c r="AE68" s="78">
        <v>0</v>
      </c>
    </row>
    <row r="69" spans="1:31" ht="12.75">
      <c r="A69" s="23">
        <v>118</v>
      </c>
      <c r="B69" s="23">
        <v>1000</v>
      </c>
      <c r="C69" s="30" t="s">
        <v>160</v>
      </c>
      <c r="D69" s="31" t="s">
        <v>67</v>
      </c>
      <c r="E69" s="32" t="s">
        <v>68</v>
      </c>
      <c r="F69" s="32" t="s">
        <v>69</v>
      </c>
      <c r="G69" s="32" t="s">
        <v>156</v>
      </c>
      <c r="H69" s="33" t="s">
        <v>71</v>
      </c>
      <c r="I69" s="31" t="s">
        <v>72</v>
      </c>
      <c r="J69" s="34" t="s">
        <v>85</v>
      </c>
      <c r="K69" s="35">
        <v>0.333</v>
      </c>
      <c r="L69" s="36">
        <v>19248.498900000002</v>
      </c>
      <c r="M69" s="36">
        <v>2873.7156649200006</v>
      </c>
      <c r="P69" s="23" t="s">
        <v>161</v>
      </c>
      <c r="Q69" s="23" t="s">
        <v>162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163</v>
      </c>
      <c r="W69" s="78">
        <v>39.2685</v>
      </c>
      <c r="Z69" s="23">
        <v>0.333</v>
      </c>
      <c r="AA69" s="99">
        <v>0.333</v>
      </c>
      <c r="AB69" s="78">
        <v>510</v>
      </c>
      <c r="AC69" s="78">
        <v>2363.7156649200006</v>
      </c>
      <c r="AD69" s="78">
        <v>0</v>
      </c>
      <c r="AE69" s="78">
        <v>0</v>
      </c>
    </row>
    <row r="70" spans="1:31" ht="12.75">
      <c r="A70" s="23">
        <v>118</v>
      </c>
      <c r="B70" s="23">
        <v>1000</v>
      </c>
      <c r="C70" s="30" t="s">
        <v>164</v>
      </c>
      <c r="D70" s="31" t="s">
        <v>67</v>
      </c>
      <c r="E70" s="32" t="s">
        <v>68</v>
      </c>
      <c r="F70" s="32" t="s">
        <v>69</v>
      </c>
      <c r="G70" s="32" t="s">
        <v>156</v>
      </c>
      <c r="H70" s="33" t="s">
        <v>71</v>
      </c>
      <c r="I70" s="31" t="s">
        <v>72</v>
      </c>
      <c r="J70" s="34" t="s">
        <v>85</v>
      </c>
      <c r="K70" s="35">
        <v>0.333</v>
      </c>
      <c r="L70" s="36">
        <v>15181.619850000003</v>
      </c>
      <c r="M70" s="36">
        <v>6042.52291758</v>
      </c>
      <c r="P70" s="23" t="s">
        <v>165</v>
      </c>
      <c r="Q70" s="23" t="s">
        <v>166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96</v>
      </c>
      <c r="W70" s="78">
        <v>30.9718</v>
      </c>
      <c r="Z70" s="23">
        <v>0.333</v>
      </c>
      <c r="AA70" s="99">
        <v>0.333</v>
      </c>
      <c r="AB70" s="78">
        <v>402</v>
      </c>
      <c r="AC70" s="78">
        <v>1864.3029175800004</v>
      </c>
      <c r="AD70" s="78">
        <v>3776.22</v>
      </c>
      <c r="AE70" s="78">
        <v>0</v>
      </c>
    </row>
    <row r="71" spans="1:31" ht="12.75">
      <c r="A71" s="23">
        <v>118</v>
      </c>
      <c r="B71" s="23">
        <v>1000</v>
      </c>
      <c r="C71" s="30" t="s">
        <v>167</v>
      </c>
      <c r="D71" s="31" t="s">
        <v>67</v>
      </c>
      <c r="E71" s="32" t="s">
        <v>68</v>
      </c>
      <c r="F71" s="32" t="s">
        <v>69</v>
      </c>
      <c r="G71" s="32" t="s">
        <v>156</v>
      </c>
      <c r="H71" s="33" t="s">
        <v>71</v>
      </c>
      <c r="I71" s="31" t="s">
        <v>72</v>
      </c>
      <c r="J71" s="34" t="s">
        <v>85</v>
      </c>
      <c r="K71" s="35">
        <v>0.333</v>
      </c>
      <c r="L71" s="36">
        <v>16121.652210000004</v>
      </c>
      <c r="M71" s="36">
        <v>6182.958891388</v>
      </c>
      <c r="P71" s="23" t="s">
        <v>168</v>
      </c>
      <c r="Q71" s="23" t="s">
        <v>169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97</v>
      </c>
      <c r="W71" s="78">
        <v>32.8895</v>
      </c>
      <c r="Z71" s="23">
        <v>0.333</v>
      </c>
      <c r="AA71" s="99">
        <v>0.333</v>
      </c>
      <c r="AB71" s="78">
        <v>427</v>
      </c>
      <c r="AC71" s="78">
        <v>1979.7388913880006</v>
      </c>
      <c r="AD71" s="78">
        <v>3776.22</v>
      </c>
      <c r="AE71" s="78">
        <v>0</v>
      </c>
    </row>
    <row r="72" spans="1:31" ht="12.75">
      <c r="A72" s="23">
        <v>118</v>
      </c>
      <c r="B72" s="23">
        <v>1000</v>
      </c>
      <c r="C72" s="30" t="s">
        <v>155</v>
      </c>
      <c r="D72" s="31" t="s">
        <v>67</v>
      </c>
      <c r="E72" s="32" t="s">
        <v>68</v>
      </c>
      <c r="F72" s="32" t="s">
        <v>69</v>
      </c>
      <c r="G72" s="32" t="s">
        <v>156</v>
      </c>
      <c r="H72" s="33" t="s">
        <v>71</v>
      </c>
      <c r="I72" s="31" t="s">
        <v>72</v>
      </c>
      <c r="J72" s="34" t="s">
        <v>85</v>
      </c>
      <c r="K72" s="35">
        <v>0.333</v>
      </c>
      <c r="L72" s="36">
        <v>16601.548500000004</v>
      </c>
      <c r="M72" s="36">
        <v>6254.8901558</v>
      </c>
      <c r="P72" s="23" t="s">
        <v>157</v>
      </c>
      <c r="Q72" s="23" t="s">
        <v>158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170</v>
      </c>
      <c r="W72" s="78">
        <v>33.8685</v>
      </c>
      <c r="Z72" s="23">
        <v>0.333</v>
      </c>
      <c r="AA72" s="99">
        <v>0.333</v>
      </c>
      <c r="AB72" s="78">
        <v>440</v>
      </c>
      <c r="AC72" s="78">
        <v>2038.6701558000007</v>
      </c>
      <c r="AD72" s="78">
        <v>3776.22</v>
      </c>
      <c r="AE72" s="78">
        <v>0</v>
      </c>
    </row>
    <row r="73" spans="1:31" ht="12.75">
      <c r="A73" s="23">
        <v>118</v>
      </c>
      <c r="B73" s="23">
        <v>1000</v>
      </c>
      <c r="C73" s="30" t="s">
        <v>167</v>
      </c>
      <c r="D73" s="31" t="s">
        <v>67</v>
      </c>
      <c r="E73" s="32" t="s">
        <v>68</v>
      </c>
      <c r="F73" s="32" t="s">
        <v>69</v>
      </c>
      <c r="G73" s="32" t="s">
        <v>156</v>
      </c>
      <c r="H73" s="33" t="s">
        <v>71</v>
      </c>
      <c r="I73" s="31" t="s">
        <v>72</v>
      </c>
      <c r="J73" s="34" t="s">
        <v>85</v>
      </c>
      <c r="K73" s="35">
        <v>0.333</v>
      </c>
      <c r="L73" s="36">
        <v>20463.66252</v>
      </c>
      <c r="M73" s="36">
        <v>6831.157757456</v>
      </c>
      <c r="P73" s="23" t="s">
        <v>168</v>
      </c>
      <c r="Q73" s="23" t="s">
        <v>169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82</v>
      </c>
      <c r="W73" s="78">
        <v>41.747600000000006</v>
      </c>
      <c r="Z73" s="23">
        <v>0.333</v>
      </c>
      <c r="AA73" s="99">
        <v>0.333</v>
      </c>
      <c r="AB73" s="78">
        <v>542</v>
      </c>
      <c r="AC73" s="78">
        <v>2512.9377574560003</v>
      </c>
      <c r="AD73" s="78">
        <v>3776.22</v>
      </c>
      <c r="AE73" s="78">
        <v>0</v>
      </c>
    </row>
    <row r="74" spans="1:31" ht="12.75">
      <c r="A74" s="23">
        <v>118</v>
      </c>
      <c r="B74" s="23">
        <v>1000</v>
      </c>
      <c r="C74" s="30" t="s">
        <v>171</v>
      </c>
      <c r="D74" s="31" t="s">
        <v>67</v>
      </c>
      <c r="E74" s="32" t="s">
        <v>68</v>
      </c>
      <c r="F74" s="32" t="s">
        <v>69</v>
      </c>
      <c r="G74" s="32" t="s">
        <v>156</v>
      </c>
      <c r="H74" s="33" t="s">
        <v>71</v>
      </c>
      <c r="I74" s="31" t="s">
        <v>72</v>
      </c>
      <c r="J74" s="34" t="s">
        <v>85</v>
      </c>
      <c r="K74" s="35">
        <v>0.062437500000000014</v>
      </c>
      <c r="L74" s="36">
        <v>4032.834378750001</v>
      </c>
      <c r="M74" s="36">
        <v>1310.2733117105004</v>
      </c>
      <c r="P74" s="23" t="s">
        <v>172</v>
      </c>
      <c r="Q74" s="23" t="s">
        <v>173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174</v>
      </c>
      <c r="W74" s="78">
        <v>43.879</v>
      </c>
      <c r="Z74" s="23">
        <v>0.062437500000000014</v>
      </c>
      <c r="AA74" s="99">
        <v>0.062437500000000014</v>
      </c>
      <c r="AB74" s="78">
        <v>107</v>
      </c>
      <c r="AC74" s="78">
        <v>495.23206171050015</v>
      </c>
      <c r="AD74" s="78">
        <v>708.0412500000001</v>
      </c>
      <c r="AE74" s="78">
        <v>0</v>
      </c>
    </row>
    <row r="75" spans="1:31" ht="12.75">
      <c r="A75" s="23">
        <v>118</v>
      </c>
      <c r="B75" s="23">
        <v>1000</v>
      </c>
      <c r="C75" s="30" t="s">
        <v>171</v>
      </c>
      <c r="D75" s="31" t="s">
        <v>67</v>
      </c>
      <c r="E75" s="32" t="s">
        <v>68</v>
      </c>
      <c r="F75" s="32" t="s">
        <v>69</v>
      </c>
      <c r="G75" s="32" t="s">
        <v>156</v>
      </c>
      <c r="H75" s="33" t="s">
        <v>71</v>
      </c>
      <c r="I75" s="31" t="s">
        <v>72</v>
      </c>
      <c r="J75" s="34" t="s">
        <v>85</v>
      </c>
      <c r="K75" s="35">
        <v>0.062437500000000014</v>
      </c>
      <c r="L75" s="36">
        <v>4410.176034375001</v>
      </c>
      <c r="M75" s="36">
        <v>1366.6108670212502</v>
      </c>
      <c r="P75" s="23" t="s">
        <v>172</v>
      </c>
      <c r="Q75" s="23" t="s">
        <v>173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175</v>
      </c>
      <c r="W75" s="78">
        <v>47.9847</v>
      </c>
      <c r="Z75" s="23">
        <v>0.062437500000000014</v>
      </c>
      <c r="AA75" s="99">
        <v>0.062437500000000014</v>
      </c>
      <c r="AB75" s="78">
        <v>117</v>
      </c>
      <c r="AC75" s="78">
        <v>541.5696170212501</v>
      </c>
      <c r="AD75" s="78">
        <v>708.0412500000001</v>
      </c>
      <c r="AE75" s="78">
        <v>0</v>
      </c>
    </row>
    <row r="76" spans="1:31" ht="12.75">
      <c r="A76" s="23">
        <v>118</v>
      </c>
      <c r="B76" s="23">
        <v>1000</v>
      </c>
      <c r="C76" s="30" t="s">
        <v>155</v>
      </c>
      <c r="D76" s="31" t="s">
        <v>67</v>
      </c>
      <c r="E76" s="32" t="s">
        <v>68</v>
      </c>
      <c r="F76" s="32" t="s">
        <v>69</v>
      </c>
      <c r="G76" s="32" t="s">
        <v>156</v>
      </c>
      <c r="H76" s="33" t="s">
        <v>71</v>
      </c>
      <c r="I76" s="31" t="s">
        <v>72</v>
      </c>
      <c r="J76" s="34" t="s">
        <v>110</v>
      </c>
      <c r="K76" s="35">
        <v>0.33399999999999996</v>
      </c>
      <c r="L76" s="36">
        <v>13631.73238</v>
      </c>
      <c r="M76" s="36">
        <v>5822.536736264</v>
      </c>
      <c r="P76" s="23" t="s">
        <v>157</v>
      </c>
      <c r="Q76" s="23" t="s">
        <v>158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159</v>
      </c>
      <c r="W76" s="78">
        <v>27.726600000000005</v>
      </c>
      <c r="Z76" s="23">
        <v>0.33399999999999996</v>
      </c>
      <c r="AA76" s="99">
        <v>0.33399999999999996</v>
      </c>
      <c r="AB76" s="78">
        <v>361</v>
      </c>
      <c r="AC76" s="78">
        <v>1673.976736264</v>
      </c>
      <c r="AD76" s="78">
        <v>3787.56</v>
      </c>
      <c r="AE76" s="78">
        <v>0</v>
      </c>
    </row>
    <row r="77" spans="1:31" ht="12.75">
      <c r="A77" s="23">
        <v>118</v>
      </c>
      <c r="B77" s="23">
        <v>1000</v>
      </c>
      <c r="C77" s="30" t="s">
        <v>160</v>
      </c>
      <c r="D77" s="31" t="s">
        <v>67</v>
      </c>
      <c r="E77" s="32" t="s">
        <v>68</v>
      </c>
      <c r="F77" s="32" t="s">
        <v>69</v>
      </c>
      <c r="G77" s="32" t="s">
        <v>156</v>
      </c>
      <c r="H77" s="33" t="s">
        <v>71</v>
      </c>
      <c r="I77" s="31" t="s">
        <v>72</v>
      </c>
      <c r="J77" s="34" t="s">
        <v>110</v>
      </c>
      <c r="K77" s="35">
        <v>0.33399999999999996</v>
      </c>
      <c r="L77" s="36">
        <v>19306.3022</v>
      </c>
      <c r="M77" s="36">
        <v>2882.81391016</v>
      </c>
      <c r="P77" s="23" t="s">
        <v>161</v>
      </c>
      <c r="Q77" s="23" t="s">
        <v>162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163</v>
      </c>
      <c r="W77" s="78">
        <v>39.2685</v>
      </c>
      <c r="Z77" s="23">
        <v>0.33399999999999996</v>
      </c>
      <c r="AA77" s="99">
        <v>0.33399999999999996</v>
      </c>
      <c r="AB77" s="78">
        <v>512</v>
      </c>
      <c r="AC77" s="78">
        <v>2370.81391016</v>
      </c>
      <c r="AD77" s="78">
        <v>0</v>
      </c>
      <c r="AE77" s="78">
        <v>0</v>
      </c>
    </row>
    <row r="78" spans="1:31" ht="12.75">
      <c r="A78" s="23">
        <v>118</v>
      </c>
      <c r="B78" s="23">
        <v>1000</v>
      </c>
      <c r="C78" s="30" t="s">
        <v>164</v>
      </c>
      <c r="D78" s="31" t="s">
        <v>67</v>
      </c>
      <c r="E78" s="32" t="s">
        <v>68</v>
      </c>
      <c r="F78" s="32" t="s">
        <v>69</v>
      </c>
      <c r="G78" s="32" t="s">
        <v>156</v>
      </c>
      <c r="H78" s="33" t="s">
        <v>71</v>
      </c>
      <c r="I78" s="31" t="s">
        <v>72</v>
      </c>
      <c r="J78" s="34" t="s">
        <v>110</v>
      </c>
      <c r="K78" s="35">
        <v>0.33399999999999996</v>
      </c>
      <c r="L78" s="36">
        <v>15227.2103</v>
      </c>
      <c r="M78" s="36">
        <v>6061.461424839999</v>
      </c>
      <c r="P78" s="23" t="s">
        <v>165</v>
      </c>
      <c r="Q78" s="23" t="s">
        <v>166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96</v>
      </c>
      <c r="W78" s="78">
        <v>30.9718</v>
      </c>
      <c r="Z78" s="23">
        <v>0.33399999999999996</v>
      </c>
      <c r="AA78" s="99">
        <v>0.33399999999999996</v>
      </c>
      <c r="AB78" s="78">
        <v>404</v>
      </c>
      <c r="AC78" s="78">
        <v>1869.9014248400001</v>
      </c>
      <c r="AD78" s="78">
        <v>3787.56</v>
      </c>
      <c r="AE78" s="78">
        <v>0</v>
      </c>
    </row>
    <row r="79" spans="1:31" ht="12.75">
      <c r="A79" s="23">
        <v>118</v>
      </c>
      <c r="B79" s="23">
        <v>1000</v>
      </c>
      <c r="C79" s="30" t="s">
        <v>167</v>
      </c>
      <c r="D79" s="31" t="s">
        <v>67</v>
      </c>
      <c r="E79" s="32" t="s">
        <v>68</v>
      </c>
      <c r="F79" s="32" t="s">
        <v>69</v>
      </c>
      <c r="G79" s="32" t="s">
        <v>156</v>
      </c>
      <c r="H79" s="33" t="s">
        <v>71</v>
      </c>
      <c r="I79" s="31" t="s">
        <v>72</v>
      </c>
      <c r="J79" s="34" t="s">
        <v>110</v>
      </c>
      <c r="K79" s="35">
        <v>0.33399999999999996</v>
      </c>
      <c r="L79" s="36">
        <v>16170.06558</v>
      </c>
      <c r="M79" s="36">
        <v>6202.244053224</v>
      </c>
      <c r="P79" s="23" t="s">
        <v>168</v>
      </c>
      <c r="Q79" s="23" t="s">
        <v>169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97</v>
      </c>
      <c r="W79" s="78">
        <v>32.8895</v>
      </c>
      <c r="Z79" s="23">
        <v>0.33399999999999996</v>
      </c>
      <c r="AA79" s="99">
        <v>0.33399999999999996</v>
      </c>
      <c r="AB79" s="78">
        <v>429</v>
      </c>
      <c r="AC79" s="78">
        <v>1985.684053224</v>
      </c>
      <c r="AD79" s="78">
        <v>3787.56</v>
      </c>
      <c r="AE79" s="78">
        <v>0</v>
      </c>
    </row>
    <row r="80" spans="1:31" ht="12.75">
      <c r="A80" s="23">
        <v>118</v>
      </c>
      <c r="B80" s="23">
        <v>1000</v>
      </c>
      <c r="C80" s="30" t="s">
        <v>155</v>
      </c>
      <c r="D80" s="31" t="s">
        <v>67</v>
      </c>
      <c r="E80" s="32" t="s">
        <v>68</v>
      </c>
      <c r="F80" s="32" t="s">
        <v>69</v>
      </c>
      <c r="G80" s="32" t="s">
        <v>156</v>
      </c>
      <c r="H80" s="33" t="s">
        <v>71</v>
      </c>
      <c r="I80" s="31" t="s">
        <v>72</v>
      </c>
      <c r="J80" s="34" t="s">
        <v>110</v>
      </c>
      <c r="K80" s="35">
        <v>0.33399999999999996</v>
      </c>
      <c r="L80" s="36">
        <v>16651.403000000002</v>
      </c>
      <c r="M80" s="36">
        <v>6273.3522884</v>
      </c>
      <c r="P80" s="23" t="s">
        <v>157</v>
      </c>
      <c r="Q80" s="23" t="s">
        <v>158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170</v>
      </c>
      <c r="W80" s="78">
        <v>33.8685</v>
      </c>
      <c r="Z80" s="23">
        <v>0.33399999999999996</v>
      </c>
      <c r="AA80" s="99">
        <v>0.33399999999999996</v>
      </c>
      <c r="AB80" s="78">
        <v>441</v>
      </c>
      <c r="AC80" s="78">
        <v>2044.7922884000004</v>
      </c>
      <c r="AD80" s="78">
        <v>3787.56</v>
      </c>
      <c r="AE80" s="78">
        <v>0</v>
      </c>
    </row>
    <row r="81" spans="1:31" ht="12.75">
      <c r="A81" s="23">
        <v>118</v>
      </c>
      <c r="B81" s="23">
        <v>1000</v>
      </c>
      <c r="C81" s="30" t="s">
        <v>167</v>
      </c>
      <c r="D81" s="31" t="s">
        <v>67</v>
      </c>
      <c r="E81" s="32" t="s">
        <v>68</v>
      </c>
      <c r="F81" s="32" t="s">
        <v>69</v>
      </c>
      <c r="G81" s="32" t="s">
        <v>156</v>
      </c>
      <c r="H81" s="33" t="s">
        <v>71</v>
      </c>
      <c r="I81" s="31" t="s">
        <v>72</v>
      </c>
      <c r="J81" s="34" t="s">
        <v>110</v>
      </c>
      <c r="K81" s="35">
        <v>0.33399999999999996</v>
      </c>
      <c r="L81" s="36">
        <v>20525.11496</v>
      </c>
      <c r="M81" s="36">
        <v>6852.044117088</v>
      </c>
      <c r="P81" s="23" t="s">
        <v>168</v>
      </c>
      <c r="Q81" s="23" t="s">
        <v>169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82</v>
      </c>
      <c r="W81" s="78">
        <v>41.747600000000006</v>
      </c>
      <c r="Z81" s="23">
        <v>0.33399999999999996</v>
      </c>
      <c r="AA81" s="99">
        <v>0.33399999999999996</v>
      </c>
      <c r="AB81" s="78">
        <v>544</v>
      </c>
      <c r="AC81" s="78">
        <v>2520.484117088</v>
      </c>
      <c r="AD81" s="78">
        <v>3787.56</v>
      </c>
      <c r="AE81" s="78">
        <v>0</v>
      </c>
    </row>
    <row r="82" spans="1:31" ht="12.75">
      <c r="A82" s="23">
        <v>118</v>
      </c>
      <c r="B82" s="23">
        <v>1000</v>
      </c>
      <c r="C82" s="30" t="s">
        <v>171</v>
      </c>
      <c r="D82" s="31" t="s">
        <v>67</v>
      </c>
      <c r="E82" s="32" t="s">
        <v>68</v>
      </c>
      <c r="F82" s="32" t="s">
        <v>69</v>
      </c>
      <c r="G82" s="32" t="s">
        <v>156</v>
      </c>
      <c r="H82" s="33" t="s">
        <v>71</v>
      </c>
      <c r="I82" s="31" t="s">
        <v>72</v>
      </c>
      <c r="J82" s="34" t="s">
        <v>110</v>
      </c>
      <c r="K82" s="35">
        <v>0.062625</v>
      </c>
      <c r="L82" s="36">
        <v>4044.9449925000004</v>
      </c>
      <c r="M82" s="36">
        <v>1313.886745079</v>
      </c>
      <c r="P82" s="23" t="s">
        <v>172</v>
      </c>
      <c r="Q82" s="23" t="s">
        <v>173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174</v>
      </c>
      <c r="W82" s="78">
        <v>43.879</v>
      </c>
      <c r="Z82" s="23">
        <v>0.062625</v>
      </c>
      <c r="AA82" s="99">
        <v>0.062625</v>
      </c>
      <c r="AB82" s="78">
        <v>107</v>
      </c>
      <c r="AC82" s="78">
        <v>496.7192450790001</v>
      </c>
      <c r="AD82" s="78">
        <v>710.1675</v>
      </c>
      <c r="AE82" s="78">
        <v>0</v>
      </c>
    </row>
    <row r="83" spans="1:31" ht="12.75">
      <c r="A83" s="23">
        <v>118</v>
      </c>
      <c r="B83" s="23">
        <v>1000</v>
      </c>
      <c r="C83" s="30" t="s">
        <v>171</v>
      </c>
      <c r="D83" s="31" t="s">
        <v>67</v>
      </c>
      <c r="E83" s="32" t="s">
        <v>68</v>
      </c>
      <c r="F83" s="32" t="s">
        <v>69</v>
      </c>
      <c r="G83" s="32" t="s">
        <v>156</v>
      </c>
      <c r="H83" s="33" t="s">
        <v>71</v>
      </c>
      <c r="I83" s="31" t="s">
        <v>72</v>
      </c>
      <c r="J83" s="34" t="s">
        <v>110</v>
      </c>
      <c r="K83" s="35">
        <v>0.062625</v>
      </c>
      <c r="L83" s="36">
        <v>4423.41980625</v>
      </c>
      <c r="M83" s="36">
        <v>1370.3634522075</v>
      </c>
      <c r="P83" s="23" t="s">
        <v>172</v>
      </c>
      <c r="Q83" s="23" t="s">
        <v>173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175</v>
      </c>
      <c r="W83" s="78">
        <v>47.9847</v>
      </c>
      <c r="Z83" s="23">
        <v>0.062625</v>
      </c>
      <c r="AA83" s="99">
        <v>0.062625</v>
      </c>
      <c r="AB83" s="78">
        <v>117</v>
      </c>
      <c r="AC83" s="78">
        <v>543.1959522075</v>
      </c>
      <c r="AD83" s="78">
        <v>710.1675</v>
      </c>
      <c r="AE83" s="78">
        <v>0</v>
      </c>
    </row>
    <row r="84" ht="12.75">
      <c r="A84" s="105" t="s">
        <v>177</v>
      </c>
    </row>
    <row r="85" spans="1:31" ht="12.75">
      <c r="A85" s="23">
        <v>130</v>
      </c>
      <c r="B85" s="23">
        <v>2400</v>
      </c>
      <c r="C85" s="30" t="s">
        <v>178</v>
      </c>
      <c r="D85" s="31" t="s">
        <v>67</v>
      </c>
      <c r="E85" s="32" t="s">
        <v>179</v>
      </c>
      <c r="F85" s="32" t="s">
        <v>69</v>
      </c>
      <c r="G85" s="32" t="s">
        <v>70</v>
      </c>
      <c r="H85" s="33" t="s">
        <v>71</v>
      </c>
      <c r="I85" s="31" t="s">
        <v>72</v>
      </c>
      <c r="J85" s="34" t="s">
        <v>180</v>
      </c>
      <c r="K85" s="35">
        <v>1</v>
      </c>
      <c r="L85" s="36">
        <v>89750.78</v>
      </c>
      <c r="M85" s="36">
        <v>13399.395784</v>
      </c>
      <c r="P85" s="23" t="s">
        <v>181</v>
      </c>
      <c r="Q85" s="23" t="s">
        <v>182</v>
      </c>
      <c r="R85" s="23" t="s">
        <v>76</v>
      </c>
      <c r="S85" s="23" t="s">
        <v>77</v>
      </c>
      <c r="T85" s="23" t="s">
        <v>183</v>
      </c>
      <c r="U85" s="23" t="s">
        <v>79</v>
      </c>
      <c r="V85" s="23" t="s">
        <v>184</v>
      </c>
      <c r="W85" s="78">
        <v>47.33689999999999</v>
      </c>
      <c r="Z85" s="23">
        <v>1</v>
      </c>
      <c r="AA85" s="99">
        <v>1</v>
      </c>
      <c r="AB85" s="78">
        <v>2378</v>
      </c>
      <c r="AC85" s="78">
        <v>11021.395784</v>
      </c>
      <c r="AD85" s="78">
        <v>0</v>
      </c>
      <c r="AE85" s="78">
        <v>0</v>
      </c>
    </row>
    <row r="86" ht="12.75">
      <c r="A86" s="105" t="s">
        <v>186</v>
      </c>
    </row>
    <row r="87" spans="1:31" ht="12.75">
      <c r="A87" s="23">
        <v>131</v>
      </c>
      <c r="B87" s="23">
        <v>2400</v>
      </c>
      <c r="C87" s="30" t="s">
        <v>187</v>
      </c>
      <c r="D87" s="31" t="s">
        <v>67</v>
      </c>
      <c r="E87" s="32" t="s">
        <v>179</v>
      </c>
      <c r="F87" s="32" t="s">
        <v>69</v>
      </c>
      <c r="G87" s="32" t="s">
        <v>188</v>
      </c>
      <c r="H87" s="33" t="s">
        <v>71</v>
      </c>
      <c r="I87" s="31" t="s">
        <v>72</v>
      </c>
      <c r="J87" s="34" t="s">
        <v>180</v>
      </c>
      <c r="K87" s="35">
        <v>1</v>
      </c>
      <c r="L87" s="36">
        <v>52167.69</v>
      </c>
      <c r="M87" s="36">
        <v>19128.192332</v>
      </c>
      <c r="P87" s="23" t="s">
        <v>189</v>
      </c>
      <c r="Q87" s="23" t="s">
        <v>190</v>
      </c>
      <c r="R87" s="23" t="s">
        <v>76</v>
      </c>
      <c r="S87" s="23" t="s">
        <v>191</v>
      </c>
      <c r="T87" s="23" t="s">
        <v>192</v>
      </c>
      <c r="U87" s="23" t="s">
        <v>79</v>
      </c>
      <c r="V87" s="23" t="s">
        <v>193</v>
      </c>
      <c r="W87" s="78">
        <v>33.6132</v>
      </c>
      <c r="Z87" s="23">
        <v>1</v>
      </c>
      <c r="AA87" s="99">
        <v>1</v>
      </c>
      <c r="AB87" s="78">
        <v>1382</v>
      </c>
      <c r="AC87" s="78">
        <v>6406.1923320000005</v>
      </c>
      <c r="AD87" s="78">
        <v>11340</v>
      </c>
      <c r="AE87" s="78">
        <v>0</v>
      </c>
    </row>
    <row r="88" spans="1:31" ht="12.75">
      <c r="A88" s="23">
        <v>131</v>
      </c>
      <c r="B88" s="23">
        <v>2400</v>
      </c>
      <c r="C88" s="30" t="s">
        <v>187</v>
      </c>
      <c r="D88" s="31" t="s">
        <v>67</v>
      </c>
      <c r="E88" s="32" t="s">
        <v>179</v>
      </c>
      <c r="F88" s="32" t="s">
        <v>69</v>
      </c>
      <c r="G88" s="32" t="s">
        <v>188</v>
      </c>
      <c r="H88" s="33" t="s">
        <v>71</v>
      </c>
      <c r="I88" s="31" t="s">
        <v>72</v>
      </c>
      <c r="J88" s="34" t="s">
        <v>180</v>
      </c>
      <c r="K88" s="35">
        <v>1</v>
      </c>
      <c r="L88" s="36">
        <v>70379.16</v>
      </c>
      <c r="M88" s="36">
        <v>21847.560848</v>
      </c>
      <c r="P88" s="23" t="s">
        <v>189</v>
      </c>
      <c r="Q88" s="23" t="s">
        <v>190</v>
      </c>
      <c r="R88" s="23" t="s">
        <v>76</v>
      </c>
      <c r="S88" s="23" t="s">
        <v>77</v>
      </c>
      <c r="T88" s="23" t="s">
        <v>192</v>
      </c>
      <c r="U88" s="23" t="s">
        <v>79</v>
      </c>
      <c r="V88" s="23" t="s">
        <v>194</v>
      </c>
      <c r="W88" s="78">
        <v>45.3474</v>
      </c>
      <c r="Z88" s="23">
        <v>1</v>
      </c>
      <c r="AA88" s="99">
        <v>1</v>
      </c>
      <c r="AB88" s="78">
        <v>1865</v>
      </c>
      <c r="AC88" s="78">
        <v>8642.560848000001</v>
      </c>
      <c r="AD88" s="78">
        <v>11340</v>
      </c>
      <c r="AE88" s="78">
        <v>0</v>
      </c>
    </row>
    <row r="89" ht="12.75">
      <c r="A89" s="105" t="s">
        <v>196</v>
      </c>
    </row>
    <row r="90" spans="1:31" ht="12.75">
      <c r="A90" s="23">
        <v>140</v>
      </c>
      <c r="B90" s="23">
        <v>1000</v>
      </c>
      <c r="C90" s="30" t="s">
        <v>197</v>
      </c>
      <c r="D90" s="31" t="s">
        <v>67</v>
      </c>
      <c r="E90" s="32" t="s">
        <v>68</v>
      </c>
      <c r="F90" s="32" t="s">
        <v>198</v>
      </c>
      <c r="G90" s="32" t="s">
        <v>188</v>
      </c>
      <c r="H90" s="33" t="s">
        <v>71</v>
      </c>
      <c r="I90" s="31" t="s">
        <v>72</v>
      </c>
      <c r="J90" s="34" t="s">
        <v>73</v>
      </c>
      <c r="K90" s="35">
        <v>1</v>
      </c>
      <c r="L90" s="36">
        <v>24301.96</v>
      </c>
      <c r="M90" s="36">
        <v>10782.680688</v>
      </c>
      <c r="P90" s="23" t="s">
        <v>199</v>
      </c>
      <c r="Q90" s="23" t="s">
        <v>200</v>
      </c>
      <c r="R90" s="23" t="s">
        <v>76</v>
      </c>
      <c r="S90" s="23" t="s">
        <v>77</v>
      </c>
      <c r="T90" s="23" t="s">
        <v>201</v>
      </c>
      <c r="U90" s="23" t="s">
        <v>79</v>
      </c>
      <c r="V90" s="23" t="s">
        <v>202</v>
      </c>
      <c r="W90" s="78">
        <v>16.5997</v>
      </c>
      <c r="Z90" s="23">
        <v>1</v>
      </c>
      <c r="AA90" s="99">
        <v>1</v>
      </c>
      <c r="AB90" s="78">
        <v>644</v>
      </c>
      <c r="AC90" s="78">
        <v>2984.280688</v>
      </c>
      <c r="AD90" s="78">
        <v>0</v>
      </c>
      <c r="AE90" s="78">
        <v>7154.4</v>
      </c>
    </row>
    <row r="91" spans="1:31" ht="12.75">
      <c r="A91" s="23">
        <v>140</v>
      </c>
      <c r="B91" s="23">
        <v>1000</v>
      </c>
      <c r="C91" s="30" t="s">
        <v>197</v>
      </c>
      <c r="D91" s="31" t="s">
        <v>67</v>
      </c>
      <c r="E91" s="32" t="s">
        <v>68</v>
      </c>
      <c r="F91" s="32" t="s">
        <v>198</v>
      </c>
      <c r="G91" s="32" t="s">
        <v>188</v>
      </c>
      <c r="H91" s="33" t="s">
        <v>71</v>
      </c>
      <c r="I91" s="31" t="s">
        <v>72</v>
      </c>
      <c r="J91" s="34" t="s">
        <v>73</v>
      </c>
      <c r="K91" s="35">
        <v>1</v>
      </c>
      <c r="L91" s="36">
        <v>24301.96</v>
      </c>
      <c r="M91" s="36">
        <v>3628.280688</v>
      </c>
      <c r="P91" s="23" t="s">
        <v>199</v>
      </c>
      <c r="Q91" s="23" t="s">
        <v>200</v>
      </c>
      <c r="R91" s="23" t="s">
        <v>76</v>
      </c>
      <c r="S91" s="23" t="s">
        <v>77</v>
      </c>
      <c r="T91" s="23" t="s">
        <v>201</v>
      </c>
      <c r="U91" s="23" t="s">
        <v>79</v>
      </c>
      <c r="V91" s="23" t="s">
        <v>202</v>
      </c>
      <c r="W91" s="78">
        <v>16.5997</v>
      </c>
      <c r="Z91" s="23">
        <v>1</v>
      </c>
      <c r="AA91" s="99">
        <v>1</v>
      </c>
      <c r="AB91" s="78">
        <v>644</v>
      </c>
      <c r="AC91" s="78">
        <v>2984.280688</v>
      </c>
      <c r="AD91" s="78">
        <v>0</v>
      </c>
      <c r="AE91" s="78">
        <v>0</v>
      </c>
    </row>
    <row r="92" spans="1:31" ht="12.75">
      <c r="A92" s="23">
        <v>140</v>
      </c>
      <c r="B92" s="23">
        <v>1000</v>
      </c>
      <c r="C92" s="30" t="s">
        <v>197</v>
      </c>
      <c r="D92" s="31" t="s">
        <v>67</v>
      </c>
      <c r="E92" s="32" t="s">
        <v>68</v>
      </c>
      <c r="F92" s="32" t="s">
        <v>198</v>
      </c>
      <c r="G92" s="32" t="s">
        <v>188</v>
      </c>
      <c r="H92" s="33" t="s">
        <v>71</v>
      </c>
      <c r="I92" s="31" t="s">
        <v>72</v>
      </c>
      <c r="J92" s="34" t="s">
        <v>73</v>
      </c>
      <c r="K92" s="35">
        <v>1</v>
      </c>
      <c r="L92" s="36">
        <v>24301.96</v>
      </c>
      <c r="M92" s="36">
        <v>3628.280688</v>
      </c>
      <c r="P92" s="23" t="s">
        <v>199</v>
      </c>
      <c r="Q92" s="23" t="s">
        <v>200</v>
      </c>
      <c r="R92" s="23" t="s">
        <v>76</v>
      </c>
      <c r="S92" s="23" t="s">
        <v>77</v>
      </c>
      <c r="T92" s="23" t="s">
        <v>201</v>
      </c>
      <c r="U92" s="23" t="s">
        <v>79</v>
      </c>
      <c r="V92" s="23" t="s">
        <v>202</v>
      </c>
      <c r="W92" s="78">
        <v>16.5997</v>
      </c>
      <c r="Z92" s="23">
        <v>1</v>
      </c>
      <c r="AA92" s="99">
        <v>1</v>
      </c>
      <c r="AB92" s="78">
        <v>644</v>
      </c>
      <c r="AC92" s="78">
        <v>2984.280688</v>
      </c>
      <c r="AD92" s="78">
        <v>0</v>
      </c>
      <c r="AE92" s="78">
        <v>0</v>
      </c>
    </row>
    <row r="93" spans="1:31" ht="12.75">
      <c r="A93" s="23">
        <v>140</v>
      </c>
      <c r="B93" s="23">
        <v>1000</v>
      </c>
      <c r="C93" s="30" t="s">
        <v>197</v>
      </c>
      <c r="D93" s="31" t="s">
        <v>67</v>
      </c>
      <c r="E93" s="32" t="s">
        <v>68</v>
      </c>
      <c r="F93" s="32" t="s">
        <v>198</v>
      </c>
      <c r="G93" s="32" t="s">
        <v>188</v>
      </c>
      <c r="H93" s="33" t="s">
        <v>71</v>
      </c>
      <c r="I93" s="31" t="s">
        <v>72</v>
      </c>
      <c r="J93" s="34" t="s">
        <v>73</v>
      </c>
      <c r="K93" s="35">
        <v>1</v>
      </c>
      <c r="L93" s="36">
        <v>27653.2</v>
      </c>
      <c r="M93" s="36">
        <v>11283.21296</v>
      </c>
      <c r="P93" s="23" t="s">
        <v>199</v>
      </c>
      <c r="Q93" s="23" t="s">
        <v>200</v>
      </c>
      <c r="R93" s="23" t="s">
        <v>76</v>
      </c>
      <c r="S93" s="23" t="s">
        <v>77</v>
      </c>
      <c r="T93" s="23" t="s">
        <v>201</v>
      </c>
      <c r="U93" s="23" t="s">
        <v>79</v>
      </c>
      <c r="V93" s="23" t="s">
        <v>203</v>
      </c>
      <c r="W93" s="78">
        <v>18.8888</v>
      </c>
      <c r="Z93" s="23">
        <v>1</v>
      </c>
      <c r="AA93" s="99">
        <v>1</v>
      </c>
      <c r="AB93" s="78">
        <v>733</v>
      </c>
      <c r="AC93" s="78">
        <v>3395.81296</v>
      </c>
      <c r="AD93" s="78">
        <v>0</v>
      </c>
      <c r="AE93" s="78">
        <v>7154.4</v>
      </c>
    </row>
    <row r="94" spans="1:31" ht="12.75">
      <c r="A94" s="23">
        <v>140</v>
      </c>
      <c r="B94" s="23">
        <v>1000</v>
      </c>
      <c r="C94" s="30" t="s">
        <v>204</v>
      </c>
      <c r="D94" s="31" t="s">
        <v>67</v>
      </c>
      <c r="E94" s="32" t="s">
        <v>68</v>
      </c>
      <c r="F94" s="32" t="s">
        <v>205</v>
      </c>
      <c r="G94" s="32" t="s">
        <v>188</v>
      </c>
      <c r="H94" s="33" t="s">
        <v>71</v>
      </c>
      <c r="I94" s="31" t="s">
        <v>72</v>
      </c>
      <c r="J94" s="34" t="s">
        <v>206</v>
      </c>
      <c r="K94" s="35">
        <v>1</v>
      </c>
      <c r="L94" s="36">
        <v>27653.2</v>
      </c>
      <c r="M94" s="36">
        <v>11283.21296</v>
      </c>
      <c r="P94" s="23" t="s">
        <v>207</v>
      </c>
      <c r="Q94" s="23" t="s">
        <v>208</v>
      </c>
      <c r="R94" s="23" t="s">
        <v>76</v>
      </c>
      <c r="S94" s="23" t="s">
        <v>77</v>
      </c>
      <c r="T94" s="23" t="s">
        <v>201</v>
      </c>
      <c r="U94" s="23" t="s">
        <v>79</v>
      </c>
      <c r="V94" s="23" t="s">
        <v>203</v>
      </c>
      <c r="W94" s="78">
        <v>18.8888</v>
      </c>
      <c r="Z94" s="23">
        <v>1</v>
      </c>
      <c r="AA94" s="99">
        <v>1</v>
      </c>
      <c r="AB94" s="78">
        <v>733</v>
      </c>
      <c r="AC94" s="78">
        <v>3395.81296</v>
      </c>
      <c r="AD94" s="78">
        <v>0</v>
      </c>
      <c r="AE94" s="78">
        <v>7154.4</v>
      </c>
    </row>
    <row r="95" ht="12.75">
      <c r="A95" s="105" t="s">
        <v>210</v>
      </c>
    </row>
    <row r="96" spans="1:31" ht="12.75">
      <c r="A96" s="23">
        <v>142</v>
      </c>
      <c r="B96" s="23">
        <v>2400</v>
      </c>
      <c r="C96" s="30" t="s">
        <v>211</v>
      </c>
      <c r="D96" s="31" t="s">
        <v>67</v>
      </c>
      <c r="E96" s="32" t="s">
        <v>179</v>
      </c>
      <c r="F96" s="32" t="s">
        <v>212</v>
      </c>
      <c r="G96" s="32" t="s">
        <v>213</v>
      </c>
      <c r="H96" s="33" t="s">
        <v>71</v>
      </c>
      <c r="I96" s="31" t="s">
        <v>72</v>
      </c>
      <c r="J96" s="34" t="s">
        <v>180</v>
      </c>
      <c r="K96" s="35">
        <v>1</v>
      </c>
      <c r="L96" s="36">
        <v>22713.78</v>
      </c>
      <c r="M96" s="36">
        <v>3391.252184</v>
      </c>
      <c r="P96" s="23" t="s">
        <v>214</v>
      </c>
      <c r="Q96" s="23" t="s">
        <v>215</v>
      </c>
      <c r="R96" s="23" t="s">
        <v>76</v>
      </c>
      <c r="S96" s="23" t="s">
        <v>77</v>
      </c>
      <c r="T96" s="23" t="s">
        <v>216</v>
      </c>
      <c r="U96" s="23" t="s">
        <v>79</v>
      </c>
      <c r="V96" s="23" t="s">
        <v>217</v>
      </c>
      <c r="W96" s="78">
        <v>14.711000000000002</v>
      </c>
      <c r="Z96" s="23">
        <v>1</v>
      </c>
      <c r="AA96" s="99">
        <v>1</v>
      </c>
      <c r="AB96" s="78">
        <v>602</v>
      </c>
      <c r="AC96" s="78">
        <v>2789.252184</v>
      </c>
      <c r="AD96" s="78">
        <v>0</v>
      </c>
      <c r="AE96" s="78">
        <v>0</v>
      </c>
    </row>
    <row r="97" spans="1:31" ht="12.75">
      <c r="A97" s="23">
        <v>142</v>
      </c>
      <c r="B97" s="23">
        <v>2400</v>
      </c>
      <c r="C97" s="30" t="s">
        <v>218</v>
      </c>
      <c r="D97" s="31" t="s">
        <v>67</v>
      </c>
      <c r="E97" s="32" t="s">
        <v>179</v>
      </c>
      <c r="F97" s="32" t="s">
        <v>212</v>
      </c>
      <c r="G97" s="32" t="s">
        <v>213</v>
      </c>
      <c r="H97" s="33" t="s">
        <v>71</v>
      </c>
      <c r="I97" s="31" t="s">
        <v>72</v>
      </c>
      <c r="J97" s="34" t="s">
        <v>180</v>
      </c>
      <c r="K97" s="35">
        <v>1</v>
      </c>
      <c r="L97" s="36">
        <v>25348.93</v>
      </c>
      <c r="M97" s="36">
        <v>3784.8486040000003</v>
      </c>
      <c r="P97" s="23" t="s">
        <v>219</v>
      </c>
      <c r="Q97" s="23" t="s">
        <v>220</v>
      </c>
      <c r="R97" s="23" t="s">
        <v>76</v>
      </c>
      <c r="S97" s="23" t="s">
        <v>77</v>
      </c>
      <c r="T97" s="23" t="s">
        <v>216</v>
      </c>
      <c r="U97" s="23" t="s">
        <v>79</v>
      </c>
      <c r="V97" s="23" t="s">
        <v>221</v>
      </c>
      <c r="W97" s="78">
        <v>16.4177</v>
      </c>
      <c r="Z97" s="23">
        <v>1</v>
      </c>
      <c r="AA97" s="99">
        <v>1</v>
      </c>
      <c r="AB97" s="78">
        <v>672</v>
      </c>
      <c r="AC97" s="78">
        <v>3112.8486040000003</v>
      </c>
      <c r="AD97" s="78">
        <v>0</v>
      </c>
      <c r="AE97" s="78">
        <v>0</v>
      </c>
    </row>
    <row r="98" spans="1:31" ht="12.75">
      <c r="A98" s="23">
        <v>142</v>
      </c>
      <c r="B98" s="23">
        <v>2400</v>
      </c>
      <c r="C98" s="30" t="s">
        <v>222</v>
      </c>
      <c r="D98" s="31" t="s">
        <v>67</v>
      </c>
      <c r="E98" s="32" t="s">
        <v>179</v>
      </c>
      <c r="F98" s="32" t="s">
        <v>212</v>
      </c>
      <c r="G98" s="32" t="s">
        <v>213</v>
      </c>
      <c r="H98" s="33" t="s">
        <v>71</v>
      </c>
      <c r="I98" s="31" t="s">
        <v>72</v>
      </c>
      <c r="J98" s="34" t="s">
        <v>180</v>
      </c>
      <c r="K98" s="35">
        <v>1</v>
      </c>
      <c r="L98" s="36">
        <v>39027.5</v>
      </c>
      <c r="M98" s="36">
        <v>12980.976999999999</v>
      </c>
      <c r="P98" s="23" t="s">
        <v>223</v>
      </c>
      <c r="Q98" s="23" t="s">
        <v>224</v>
      </c>
      <c r="R98" s="23" t="s">
        <v>76</v>
      </c>
      <c r="S98" s="23" t="s">
        <v>77</v>
      </c>
      <c r="T98" s="23" t="s">
        <v>225</v>
      </c>
      <c r="U98" s="23" t="s">
        <v>79</v>
      </c>
      <c r="V98" s="23" t="s">
        <v>226</v>
      </c>
      <c r="W98" s="78">
        <v>20.5841</v>
      </c>
      <c r="Z98" s="23">
        <v>1</v>
      </c>
      <c r="AA98" s="99">
        <v>1</v>
      </c>
      <c r="AB98" s="78">
        <v>1034</v>
      </c>
      <c r="AC98" s="78">
        <v>4792.577</v>
      </c>
      <c r="AD98" s="78">
        <v>0</v>
      </c>
      <c r="AE98" s="78">
        <v>7154.4</v>
      </c>
    </row>
    <row r="99" ht="12.75">
      <c r="A99" s="105" t="s">
        <v>228</v>
      </c>
    </row>
    <row r="100" spans="1:31" ht="12.75">
      <c r="A100" s="23">
        <v>165</v>
      </c>
      <c r="B100" s="23">
        <v>2220</v>
      </c>
      <c r="C100" s="30" t="s">
        <v>229</v>
      </c>
      <c r="D100" s="31" t="s">
        <v>67</v>
      </c>
      <c r="E100" s="32" t="s">
        <v>230</v>
      </c>
      <c r="F100" s="32" t="s">
        <v>69</v>
      </c>
      <c r="G100" s="32" t="s">
        <v>70</v>
      </c>
      <c r="H100" s="33" t="s">
        <v>71</v>
      </c>
      <c r="I100" s="31" t="s">
        <v>72</v>
      </c>
      <c r="J100" s="34" t="s">
        <v>231</v>
      </c>
      <c r="K100" s="35">
        <v>1</v>
      </c>
      <c r="L100" s="36">
        <v>54537.6</v>
      </c>
      <c r="M100" s="36">
        <v>19482.21728</v>
      </c>
      <c r="P100" s="23" t="s">
        <v>232</v>
      </c>
      <c r="Q100" s="23" t="s">
        <v>233</v>
      </c>
      <c r="R100" s="23" t="s">
        <v>76</v>
      </c>
      <c r="S100" s="23" t="s">
        <v>77</v>
      </c>
      <c r="T100" s="23" t="s">
        <v>78</v>
      </c>
      <c r="U100" s="23" t="s">
        <v>79</v>
      </c>
      <c r="V100" s="23" t="s">
        <v>151</v>
      </c>
      <c r="W100" s="78">
        <v>37.05</v>
      </c>
      <c r="Z100" s="23">
        <v>1</v>
      </c>
      <c r="AA100" s="99">
        <v>1</v>
      </c>
      <c r="AB100" s="78">
        <v>1445</v>
      </c>
      <c r="AC100" s="78">
        <v>6697.21728</v>
      </c>
      <c r="AD100" s="78">
        <v>11340</v>
      </c>
      <c r="AE100" s="78">
        <v>0</v>
      </c>
    </row>
    <row r="101" ht="12.75">
      <c r="A101" s="105" t="s">
        <v>235</v>
      </c>
    </row>
    <row r="102" spans="1:31" ht="12.75">
      <c r="A102" s="23">
        <v>172</v>
      </c>
      <c r="B102" s="23">
        <v>1000</v>
      </c>
      <c r="C102" s="30" t="s">
        <v>236</v>
      </c>
      <c r="D102" s="31" t="s">
        <v>67</v>
      </c>
      <c r="E102" s="32" t="s">
        <v>237</v>
      </c>
      <c r="F102" s="32" t="s">
        <v>147</v>
      </c>
      <c r="G102" s="32" t="s">
        <v>238</v>
      </c>
      <c r="H102" s="33" t="s">
        <v>71</v>
      </c>
      <c r="I102" s="31" t="s">
        <v>72</v>
      </c>
      <c r="J102" s="34" t="s">
        <v>73</v>
      </c>
      <c r="K102" s="35">
        <v>0.333</v>
      </c>
      <c r="L102" s="36">
        <v>18176.831640000004</v>
      </c>
      <c r="M102" s="36">
        <v>6490.3349253920005</v>
      </c>
      <c r="P102" s="23" t="s">
        <v>239</v>
      </c>
      <c r="Q102" s="23" t="s">
        <v>240</v>
      </c>
      <c r="R102" s="23" t="s">
        <v>76</v>
      </c>
      <c r="S102" s="23" t="s">
        <v>77</v>
      </c>
      <c r="T102" s="23" t="s">
        <v>78</v>
      </c>
      <c r="U102" s="23" t="s">
        <v>79</v>
      </c>
      <c r="V102" s="23" t="s">
        <v>241</v>
      </c>
      <c r="W102" s="78">
        <v>37.0823</v>
      </c>
      <c r="Z102" s="23">
        <v>0.333</v>
      </c>
      <c r="AA102" s="99">
        <v>0.333</v>
      </c>
      <c r="AB102" s="78">
        <v>482</v>
      </c>
      <c r="AC102" s="78">
        <v>2232.1149253920007</v>
      </c>
      <c r="AD102" s="78">
        <v>3776.22</v>
      </c>
      <c r="AE102" s="78">
        <v>0</v>
      </c>
    </row>
    <row r="103" spans="1:31" ht="12.75">
      <c r="A103" s="23">
        <v>172</v>
      </c>
      <c r="B103" s="23">
        <v>1000</v>
      </c>
      <c r="C103" s="30" t="s">
        <v>236</v>
      </c>
      <c r="D103" s="31" t="s">
        <v>67</v>
      </c>
      <c r="E103" s="32" t="s">
        <v>237</v>
      </c>
      <c r="F103" s="32" t="s">
        <v>147</v>
      </c>
      <c r="G103" s="32" t="s">
        <v>238</v>
      </c>
      <c r="H103" s="33" t="s">
        <v>71</v>
      </c>
      <c r="I103" s="31" t="s">
        <v>72</v>
      </c>
      <c r="J103" s="34" t="s">
        <v>73</v>
      </c>
      <c r="K103" s="35">
        <v>0.333</v>
      </c>
      <c r="L103" s="36">
        <v>22402.49175</v>
      </c>
      <c r="M103" s="36">
        <v>7121.2459868999995</v>
      </c>
      <c r="P103" s="23" t="s">
        <v>239</v>
      </c>
      <c r="Q103" s="23" t="s">
        <v>240</v>
      </c>
      <c r="R103" s="23" t="s">
        <v>76</v>
      </c>
      <c r="S103" s="23" t="s">
        <v>77</v>
      </c>
      <c r="T103" s="23" t="s">
        <v>78</v>
      </c>
      <c r="U103" s="23" t="s">
        <v>79</v>
      </c>
      <c r="V103" s="23" t="s">
        <v>242</v>
      </c>
      <c r="W103" s="78">
        <v>45.703</v>
      </c>
      <c r="Z103" s="23">
        <v>0.333</v>
      </c>
      <c r="AA103" s="99">
        <v>0.333</v>
      </c>
      <c r="AB103" s="78">
        <v>594</v>
      </c>
      <c r="AC103" s="78">
        <v>2751.0259869</v>
      </c>
      <c r="AD103" s="78">
        <v>3776.22</v>
      </c>
      <c r="AE103" s="78">
        <v>0</v>
      </c>
    </row>
    <row r="104" spans="1:31" ht="12.75">
      <c r="A104" s="23">
        <v>172</v>
      </c>
      <c r="B104" s="23">
        <v>1000</v>
      </c>
      <c r="C104" s="30" t="s">
        <v>236</v>
      </c>
      <c r="D104" s="31" t="s">
        <v>67</v>
      </c>
      <c r="E104" s="32" t="s">
        <v>237</v>
      </c>
      <c r="F104" s="32" t="s">
        <v>147</v>
      </c>
      <c r="G104" s="32" t="s">
        <v>238</v>
      </c>
      <c r="H104" s="33" t="s">
        <v>71</v>
      </c>
      <c r="I104" s="31" t="s">
        <v>72</v>
      </c>
      <c r="J104" s="34" t="s">
        <v>85</v>
      </c>
      <c r="K104" s="35">
        <v>0.333</v>
      </c>
      <c r="L104" s="36">
        <v>18176.831640000004</v>
      </c>
      <c r="M104" s="36">
        <v>6490.3349253920005</v>
      </c>
      <c r="P104" s="23" t="s">
        <v>239</v>
      </c>
      <c r="Q104" s="23" t="s">
        <v>240</v>
      </c>
      <c r="R104" s="23" t="s">
        <v>76</v>
      </c>
      <c r="S104" s="23" t="s">
        <v>77</v>
      </c>
      <c r="T104" s="23" t="s">
        <v>78</v>
      </c>
      <c r="U104" s="23" t="s">
        <v>79</v>
      </c>
      <c r="V104" s="23" t="s">
        <v>241</v>
      </c>
      <c r="W104" s="78">
        <v>37.0823</v>
      </c>
      <c r="Z104" s="23">
        <v>0.333</v>
      </c>
      <c r="AA104" s="99">
        <v>0.333</v>
      </c>
      <c r="AB104" s="78">
        <v>482</v>
      </c>
      <c r="AC104" s="78">
        <v>2232.1149253920007</v>
      </c>
      <c r="AD104" s="78">
        <v>3776.22</v>
      </c>
      <c r="AE104" s="78">
        <v>0</v>
      </c>
    </row>
    <row r="105" spans="1:31" ht="12.75">
      <c r="A105" s="23">
        <v>172</v>
      </c>
      <c r="B105" s="23">
        <v>1000</v>
      </c>
      <c r="C105" s="30" t="s">
        <v>236</v>
      </c>
      <c r="D105" s="31" t="s">
        <v>67</v>
      </c>
      <c r="E105" s="32" t="s">
        <v>237</v>
      </c>
      <c r="F105" s="32" t="s">
        <v>147</v>
      </c>
      <c r="G105" s="32" t="s">
        <v>238</v>
      </c>
      <c r="H105" s="33" t="s">
        <v>71</v>
      </c>
      <c r="I105" s="31" t="s">
        <v>72</v>
      </c>
      <c r="J105" s="34" t="s">
        <v>85</v>
      </c>
      <c r="K105" s="35">
        <v>0.333</v>
      </c>
      <c r="L105" s="36">
        <v>22402.49175</v>
      </c>
      <c r="M105" s="36">
        <v>7121.2459868999995</v>
      </c>
      <c r="P105" s="23" t="s">
        <v>239</v>
      </c>
      <c r="Q105" s="23" t="s">
        <v>240</v>
      </c>
      <c r="R105" s="23" t="s">
        <v>76</v>
      </c>
      <c r="S105" s="23" t="s">
        <v>77</v>
      </c>
      <c r="T105" s="23" t="s">
        <v>78</v>
      </c>
      <c r="U105" s="23" t="s">
        <v>79</v>
      </c>
      <c r="V105" s="23" t="s">
        <v>242</v>
      </c>
      <c r="W105" s="78">
        <v>45.703</v>
      </c>
      <c r="Z105" s="23">
        <v>0.333</v>
      </c>
      <c r="AA105" s="99">
        <v>0.333</v>
      </c>
      <c r="AB105" s="78">
        <v>594</v>
      </c>
      <c r="AC105" s="78">
        <v>2751.0259869</v>
      </c>
      <c r="AD105" s="78">
        <v>3776.22</v>
      </c>
      <c r="AE105" s="78">
        <v>0</v>
      </c>
    </row>
    <row r="106" spans="1:31" ht="12.75">
      <c r="A106" s="23">
        <v>172</v>
      </c>
      <c r="B106" s="23">
        <v>1000</v>
      </c>
      <c r="C106" s="30" t="s">
        <v>236</v>
      </c>
      <c r="D106" s="31" t="s">
        <v>67</v>
      </c>
      <c r="E106" s="32" t="s">
        <v>237</v>
      </c>
      <c r="F106" s="32" t="s">
        <v>147</v>
      </c>
      <c r="G106" s="32" t="s">
        <v>238</v>
      </c>
      <c r="H106" s="33" t="s">
        <v>71</v>
      </c>
      <c r="I106" s="31" t="s">
        <v>72</v>
      </c>
      <c r="J106" s="34" t="s">
        <v>110</v>
      </c>
      <c r="K106" s="35">
        <v>0.33399999999999996</v>
      </c>
      <c r="L106" s="36">
        <v>18231.41672</v>
      </c>
      <c r="M106" s="36">
        <v>6509.377973216</v>
      </c>
      <c r="P106" s="23" t="s">
        <v>239</v>
      </c>
      <c r="Q106" s="23" t="s">
        <v>240</v>
      </c>
      <c r="R106" s="23" t="s">
        <v>76</v>
      </c>
      <c r="S106" s="23" t="s">
        <v>77</v>
      </c>
      <c r="T106" s="23" t="s">
        <v>78</v>
      </c>
      <c r="U106" s="23" t="s">
        <v>79</v>
      </c>
      <c r="V106" s="23" t="s">
        <v>241</v>
      </c>
      <c r="W106" s="78">
        <v>37.0823</v>
      </c>
      <c r="Z106" s="23">
        <v>0.33399999999999996</v>
      </c>
      <c r="AA106" s="99">
        <v>0.33399999999999996</v>
      </c>
      <c r="AB106" s="78">
        <v>483</v>
      </c>
      <c r="AC106" s="78">
        <v>2238.817973216</v>
      </c>
      <c r="AD106" s="78">
        <v>3787.56</v>
      </c>
      <c r="AE106" s="78">
        <v>0</v>
      </c>
    </row>
    <row r="107" spans="1:31" ht="12.75">
      <c r="A107" s="23">
        <v>172</v>
      </c>
      <c r="B107" s="23">
        <v>1000</v>
      </c>
      <c r="C107" s="30" t="s">
        <v>236</v>
      </c>
      <c r="D107" s="31" t="s">
        <v>67</v>
      </c>
      <c r="E107" s="32" t="s">
        <v>237</v>
      </c>
      <c r="F107" s="32" t="s">
        <v>147</v>
      </c>
      <c r="G107" s="32" t="s">
        <v>238</v>
      </c>
      <c r="H107" s="33" t="s">
        <v>71</v>
      </c>
      <c r="I107" s="31" t="s">
        <v>72</v>
      </c>
      <c r="J107" s="34" t="s">
        <v>110</v>
      </c>
      <c r="K107" s="35">
        <v>0.33399999999999996</v>
      </c>
      <c r="L107" s="36">
        <v>22469.766499999998</v>
      </c>
      <c r="M107" s="36">
        <v>7141.8473262</v>
      </c>
      <c r="P107" s="23" t="s">
        <v>239</v>
      </c>
      <c r="Q107" s="23" t="s">
        <v>240</v>
      </c>
      <c r="R107" s="23" t="s">
        <v>76</v>
      </c>
      <c r="S107" s="23" t="s">
        <v>77</v>
      </c>
      <c r="T107" s="23" t="s">
        <v>78</v>
      </c>
      <c r="U107" s="23" t="s">
        <v>79</v>
      </c>
      <c r="V107" s="23" t="s">
        <v>242</v>
      </c>
      <c r="W107" s="78">
        <v>45.703</v>
      </c>
      <c r="Z107" s="23">
        <v>0.33399999999999996</v>
      </c>
      <c r="AA107" s="99">
        <v>0.33399999999999996</v>
      </c>
      <c r="AB107" s="78">
        <v>595</v>
      </c>
      <c r="AC107" s="78">
        <v>2759.2873262</v>
      </c>
      <c r="AD107" s="78">
        <v>3787.56</v>
      </c>
      <c r="AE107" s="78">
        <v>0</v>
      </c>
    </row>
    <row r="108" ht="12.75">
      <c r="A108" s="105" t="s">
        <v>244</v>
      </c>
    </row>
    <row r="109" spans="1:31" ht="12.75">
      <c r="A109" s="23">
        <v>186</v>
      </c>
      <c r="B109" s="23">
        <v>2600</v>
      </c>
      <c r="C109" s="30" t="s">
        <v>245</v>
      </c>
      <c r="D109" s="31" t="s">
        <v>67</v>
      </c>
      <c r="E109" s="32" t="s">
        <v>246</v>
      </c>
      <c r="F109" s="32" t="s">
        <v>191</v>
      </c>
      <c r="G109" s="32" t="s">
        <v>247</v>
      </c>
      <c r="H109" s="33" t="s">
        <v>71</v>
      </c>
      <c r="I109" s="31" t="s">
        <v>72</v>
      </c>
      <c r="J109" s="34" t="s">
        <v>180</v>
      </c>
      <c r="K109" s="35">
        <v>1</v>
      </c>
      <c r="L109" s="36">
        <v>26401.15</v>
      </c>
      <c r="M109" s="36">
        <v>2020</v>
      </c>
      <c r="P109" s="23" t="s">
        <v>248</v>
      </c>
      <c r="Q109" s="23" t="s">
        <v>249</v>
      </c>
      <c r="R109" s="23" t="s">
        <v>76</v>
      </c>
      <c r="S109" s="23" t="s">
        <v>77</v>
      </c>
      <c r="T109" s="23" t="s">
        <v>250</v>
      </c>
      <c r="U109" s="23" t="s">
        <v>79</v>
      </c>
      <c r="V109" s="23" t="s">
        <v>251</v>
      </c>
      <c r="W109" s="78">
        <v>13.9247</v>
      </c>
      <c r="Z109" s="23">
        <v>1</v>
      </c>
      <c r="AA109" s="99">
        <v>1</v>
      </c>
      <c r="AB109" s="78">
        <v>2020</v>
      </c>
      <c r="AC109" s="78">
        <v>0</v>
      </c>
      <c r="AD109" s="78">
        <v>0</v>
      </c>
      <c r="AE109" s="78">
        <v>0</v>
      </c>
    </row>
    <row r="110" spans="1:31" ht="12.75">
      <c r="A110" s="23">
        <v>186</v>
      </c>
      <c r="B110" s="23">
        <v>2600</v>
      </c>
      <c r="C110" s="30" t="s">
        <v>245</v>
      </c>
      <c r="D110" s="31" t="s">
        <v>67</v>
      </c>
      <c r="E110" s="32" t="s">
        <v>246</v>
      </c>
      <c r="F110" s="32" t="s">
        <v>191</v>
      </c>
      <c r="G110" s="32" t="s">
        <v>247</v>
      </c>
      <c r="H110" s="33" t="s">
        <v>71</v>
      </c>
      <c r="I110" s="31" t="s">
        <v>72</v>
      </c>
      <c r="J110" s="34" t="s">
        <v>180</v>
      </c>
      <c r="K110" s="35">
        <v>1</v>
      </c>
      <c r="L110" s="36">
        <v>27395.08</v>
      </c>
      <c r="M110" s="36">
        <v>9250.4</v>
      </c>
      <c r="P110" s="23" t="s">
        <v>248</v>
      </c>
      <c r="Q110" s="23" t="s">
        <v>249</v>
      </c>
      <c r="R110" s="23" t="s">
        <v>76</v>
      </c>
      <c r="S110" s="23" t="s">
        <v>77</v>
      </c>
      <c r="T110" s="23" t="s">
        <v>250</v>
      </c>
      <c r="U110" s="23" t="s">
        <v>79</v>
      </c>
      <c r="V110" s="23" t="s">
        <v>252</v>
      </c>
      <c r="W110" s="78">
        <v>14.448900000000002</v>
      </c>
      <c r="Z110" s="23">
        <v>1</v>
      </c>
      <c r="AA110" s="99">
        <v>1</v>
      </c>
      <c r="AB110" s="78">
        <v>2096</v>
      </c>
      <c r="AC110" s="78">
        <v>0</v>
      </c>
      <c r="AD110" s="78">
        <v>0</v>
      </c>
      <c r="AE110" s="78">
        <v>7154.4</v>
      </c>
    </row>
    <row r="111" spans="1:31" ht="12.75">
      <c r="A111" s="23">
        <v>186</v>
      </c>
      <c r="B111" s="23">
        <v>2600</v>
      </c>
      <c r="C111" s="30" t="s">
        <v>245</v>
      </c>
      <c r="D111" s="31" t="s">
        <v>67</v>
      </c>
      <c r="E111" s="32" t="s">
        <v>246</v>
      </c>
      <c r="F111" s="32" t="s">
        <v>191</v>
      </c>
      <c r="G111" s="32" t="s">
        <v>247</v>
      </c>
      <c r="H111" s="33" t="s">
        <v>71</v>
      </c>
      <c r="I111" s="31" t="s">
        <v>72</v>
      </c>
      <c r="J111" s="34" t="s">
        <v>180</v>
      </c>
      <c r="K111" s="35">
        <v>1</v>
      </c>
      <c r="L111" s="36">
        <v>28389.01</v>
      </c>
      <c r="M111" s="36">
        <v>9326.4</v>
      </c>
      <c r="P111" s="23" t="s">
        <v>248</v>
      </c>
      <c r="Q111" s="23" t="s">
        <v>249</v>
      </c>
      <c r="R111" s="23" t="s">
        <v>76</v>
      </c>
      <c r="S111" s="23" t="s">
        <v>77</v>
      </c>
      <c r="T111" s="23" t="s">
        <v>250</v>
      </c>
      <c r="U111" s="23" t="s">
        <v>79</v>
      </c>
      <c r="V111" s="23" t="s">
        <v>253</v>
      </c>
      <c r="W111" s="78">
        <v>14.973099999999999</v>
      </c>
      <c r="Z111" s="23">
        <v>1</v>
      </c>
      <c r="AA111" s="99">
        <v>1</v>
      </c>
      <c r="AB111" s="78">
        <v>2172</v>
      </c>
      <c r="AC111" s="78">
        <v>0</v>
      </c>
      <c r="AD111" s="78">
        <v>0</v>
      </c>
      <c r="AE111" s="78">
        <v>7154.4</v>
      </c>
    </row>
    <row r="112" spans="1:31" ht="12.75">
      <c r="A112" s="23">
        <v>186</v>
      </c>
      <c r="B112" s="23">
        <v>2600</v>
      </c>
      <c r="C112" s="30" t="s">
        <v>254</v>
      </c>
      <c r="D112" s="31" t="s">
        <v>67</v>
      </c>
      <c r="E112" s="32" t="s">
        <v>246</v>
      </c>
      <c r="F112" s="32" t="s">
        <v>191</v>
      </c>
      <c r="G112" s="32" t="s">
        <v>247</v>
      </c>
      <c r="H112" s="33" t="s">
        <v>71</v>
      </c>
      <c r="I112" s="31" t="s">
        <v>72</v>
      </c>
      <c r="J112" s="34" t="s">
        <v>180</v>
      </c>
      <c r="K112" s="35">
        <v>1</v>
      </c>
      <c r="L112" s="36">
        <v>28918.85</v>
      </c>
      <c r="M112" s="36">
        <v>7920.4</v>
      </c>
      <c r="P112" s="23" t="s">
        <v>255</v>
      </c>
      <c r="Q112" s="23" t="s">
        <v>256</v>
      </c>
      <c r="R112" s="23" t="s">
        <v>76</v>
      </c>
      <c r="S112" s="23" t="s">
        <v>77</v>
      </c>
      <c r="T112" s="23" t="s">
        <v>250</v>
      </c>
      <c r="U112" s="23" t="s">
        <v>79</v>
      </c>
      <c r="V112" s="23" t="s">
        <v>257</v>
      </c>
      <c r="W112" s="78">
        <v>15.2526</v>
      </c>
      <c r="Z112" s="23">
        <v>1</v>
      </c>
      <c r="AA112" s="99">
        <v>1</v>
      </c>
      <c r="AB112" s="78">
        <v>766</v>
      </c>
      <c r="AC112" s="78">
        <v>0</v>
      </c>
      <c r="AD112" s="78">
        <v>0</v>
      </c>
      <c r="AE112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2013-06-03T15:18:15Z</dcterms:modified>
  <cp:category/>
  <cp:version/>
  <cp:contentType/>
  <cp:contentStatus/>
</cp:coreProperties>
</file>