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<sst xmlns="http://schemas.openxmlformats.org/spreadsheetml/2006/main" count="1278" uniqueCount="260">
  <si>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</si>
  <si>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</si>
  <si>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</si>
  <si>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</si>
  <si>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</si>
  <si>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</si>
  <si>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</si>
  <si>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</si>
  <si>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</si>
  <si>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</si>
  <si>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</si>
  <si>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</si>
  <si>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</si>
  <si>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</si>
  <si>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</si>
  <si>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</si>
  <si>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</si>
  <si>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</si>
  <si>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</si>
  <si>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</si>
  <si>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</si>
  <si>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</si>
  <si>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</si>
  <si>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</si>
  <si>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</si>
  <si>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</si>
  <si>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</si>
  <si>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</si>
  <si>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</si>
  <si>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</si>
  <si>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</si>
  <si>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</si>
  <si>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</si>
  <si>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</si>
  <si>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</si>
  <si>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</si>
  <si>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</si>
  <si>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</si>
  <si>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</si>
  <si>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</si>
  <si>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</si>
  <si>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</si>
  <si>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</si>
  <si>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</si>
  <si>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</si>
  <si>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</si>
  <si>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</si>
  <si>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</si>
  <si>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</si>
  <si>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</si>
  <si>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</si>
  <si>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</si>
  <si>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</si>
  <si>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</si>
  <si>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</si>
  <si>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</si>
  <si>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</si>
  <si>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</si>
  <si>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</si>
  <si>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</si>
  <si>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VANDERLYN ELEM</t>
  </si>
  <si>
    <t>PROJECT 000101 LOC 484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</si>
  <si>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</si>
  <si>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</si>
  <si>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</si>
  <si>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</si>
  <si>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</si>
  <si>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</si>
  <si>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</si>
  <si>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</si>
  <si>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</si>
  <si>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</si>
  <si>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484</t>
  </si>
  <si>
    <t>1011</t>
  </si>
  <si>
    <t>333300</t>
  </si>
  <si>
    <t>4843E0100</t>
  </si>
  <si>
    <t>B</t>
  </si>
  <si>
    <t>01</t>
  </si>
  <si>
    <t>M08</t>
  </si>
  <si>
    <t>NORM</t>
  </si>
  <si>
    <t>E0401</t>
  </si>
  <si>
    <t>E0402</t>
  </si>
  <si>
    <t>E0410</t>
  </si>
  <si>
    <t>E0420</t>
  </si>
  <si>
    <t>E0503</t>
  </si>
  <si>
    <t>Teacher, Drama (ES)</t>
  </si>
  <si>
    <t>331210</t>
  </si>
  <si>
    <t>4843E0300</t>
  </si>
  <si>
    <t>E0603</t>
  </si>
  <si>
    <t>Teacher, Grade 1</t>
  </si>
  <si>
    <t>1021</t>
  </si>
  <si>
    <t>332200</t>
  </si>
  <si>
    <t>4843E1100</t>
  </si>
  <si>
    <t>Teacher, Grade 3</t>
  </si>
  <si>
    <t>332400</t>
  </si>
  <si>
    <t>4843E3100</t>
  </si>
  <si>
    <t>E0406</t>
  </si>
  <si>
    <t>E0414</t>
  </si>
  <si>
    <t>E0419</t>
  </si>
  <si>
    <t>E0421</t>
  </si>
  <si>
    <t>Teacher, Grade 2</t>
  </si>
  <si>
    <t>332300</t>
  </si>
  <si>
    <t>4843E2100</t>
  </si>
  <si>
    <t>E0508</t>
  </si>
  <si>
    <t>E0509</t>
  </si>
  <si>
    <t>E0514</t>
  </si>
  <si>
    <t>E0515</t>
  </si>
  <si>
    <t>E0523</t>
  </si>
  <si>
    <t>E0619</t>
  </si>
  <si>
    <t>Teacher, Grade 4</t>
  </si>
  <si>
    <t>1051</t>
  </si>
  <si>
    <t>332600</t>
  </si>
  <si>
    <t>4843E4100</t>
  </si>
  <si>
    <t>E0413</t>
  </si>
  <si>
    <t>Teacher, Grade 5</t>
  </si>
  <si>
    <t>332700</t>
  </si>
  <si>
    <t>4843E5100</t>
  </si>
  <si>
    <t>E0501</t>
  </si>
  <si>
    <t>E0502</t>
  </si>
  <si>
    <t>03</t>
  </si>
  <si>
    <t>E0608</t>
  </si>
  <si>
    <t>E0622</t>
  </si>
  <si>
    <t>Teacher, Gifted</t>
  </si>
  <si>
    <t>2111</t>
  </si>
  <si>
    <t>332100</t>
  </si>
  <si>
    <t>4843H0100</t>
  </si>
  <si>
    <t>E0409</t>
  </si>
  <si>
    <t>02</t>
  </si>
  <si>
    <t>E0614</t>
  </si>
  <si>
    <t>Teacher, ESOL</t>
  </si>
  <si>
    <t>140101</t>
  </si>
  <si>
    <t>1351</t>
  </si>
  <si>
    <t>330900</t>
  </si>
  <si>
    <t>4843G0100</t>
  </si>
  <si>
    <t>E0504</t>
  </si>
  <si>
    <t>Teacher, Interrelated</t>
  </si>
  <si>
    <t>06</t>
  </si>
  <si>
    <t>2021</t>
  </si>
  <si>
    <t>632500</t>
  </si>
  <si>
    <t>4843N0300</t>
  </si>
  <si>
    <t>E0403</t>
  </si>
  <si>
    <t>ART,MUSIC,PE PERSONNEL</t>
  </si>
  <si>
    <t>ART,MUSIC,PE PERSONNEL (118)</t>
  </si>
  <si>
    <t>Teacher, Art</t>
  </si>
  <si>
    <t>88</t>
  </si>
  <si>
    <t>330300</t>
  </si>
  <si>
    <t>4843D0100</t>
  </si>
  <si>
    <t>Teacher, Dance</t>
  </si>
  <si>
    <t>331100</t>
  </si>
  <si>
    <t>4843D0600</t>
  </si>
  <si>
    <t>Teacher, Music-Band</t>
  </si>
  <si>
    <t>333800</t>
  </si>
  <si>
    <t>4843D0300</t>
  </si>
  <si>
    <t>E0415</t>
  </si>
  <si>
    <t>Teacher, Music-General</t>
  </si>
  <si>
    <t>334000</t>
  </si>
  <si>
    <t>4843D0200</t>
  </si>
  <si>
    <t>E0511</t>
  </si>
  <si>
    <t>Teacher, Health and Phys. Ed.</t>
  </si>
  <si>
    <t>333000</t>
  </si>
  <si>
    <t>4843D0500</t>
  </si>
  <si>
    <t>E0610</t>
  </si>
  <si>
    <t>PRINCIPAL</t>
  </si>
  <si>
    <t>PRINCIPAL (130)</t>
  </si>
  <si>
    <t>Principal, Elem School</t>
  </si>
  <si>
    <t>52</t>
  </si>
  <si>
    <t>0000</t>
  </si>
  <si>
    <t>300100</t>
  </si>
  <si>
    <t>4840A0100</t>
  </si>
  <si>
    <t>M21</t>
  </si>
  <si>
    <t>PR104</t>
  </si>
  <si>
    <t>ASSISTANT PRINCIPAL</t>
  </si>
  <si>
    <t>ASSISTANT PRINCIPAL (131)</t>
  </si>
  <si>
    <t>Assistant Principal   (ES)</t>
  </si>
  <si>
    <t>80</t>
  </si>
  <si>
    <t>300400</t>
  </si>
  <si>
    <t>4840A0200</t>
  </si>
  <si>
    <t>M17</t>
  </si>
  <si>
    <t>AP109</t>
  </si>
  <si>
    <t>AIDES AND PARAPROFESSIONALS</t>
  </si>
  <si>
    <t>AIDES AND PARAPROFESSIONALS (140)</t>
  </si>
  <si>
    <t>Paraprofessional-Interrelated</t>
  </si>
  <si>
    <t>09</t>
  </si>
  <si>
    <t>2041</t>
  </si>
  <si>
    <t>680100</t>
  </si>
  <si>
    <t>4848P0100</t>
  </si>
  <si>
    <t>T05</t>
  </si>
  <si>
    <t>PA214</t>
  </si>
  <si>
    <t>PA220</t>
  </si>
  <si>
    <t>CLERICAL PERSONNEL</t>
  </si>
  <si>
    <t>CLERICAL PERSONNEL (142)</t>
  </si>
  <si>
    <t>Clerk, Typist</t>
  </si>
  <si>
    <t>10</t>
  </si>
  <si>
    <t>82</t>
  </si>
  <si>
    <t>370400</t>
  </si>
  <si>
    <t>4847T0500</t>
  </si>
  <si>
    <t>T15</t>
  </si>
  <si>
    <t>CL102</t>
  </si>
  <si>
    <t>Secretary, ES</t>
  </si>
  <si>
    <t>370600</t>
  </si>
  <si>
    <t>4847T0300</t>
  </si>
  <si>
    <t>SEC07</t>
  </si>
  <si>
    <t>Secretary, 12 Month</t>
  </si>
  <si>
    <t>378600</t>
  </si>
  <si>
    <t>4847T0400</t>
  </si>
  <si>
    <t>T21</t>
  </si>
  <si>
    <t>SEC19</t>
  </si>
  <si>
    <t>LIBRARIAN/MEDIA SPECIALIST</t>
  </si>
  <si>
    <t>ELEMENTARY COUNSELOR</t>
  </si>
  <si>
    <t>ELEMENTARY COUNSELOR (172)</t>
  </si>
  <si>
    <t>Counselor I</t>
  </si>
  <si>
    <t>42</t>
  </si>
  <si>
    <t>89</t>
  </si>
  <si>
    <t>320600</t>
  </si>
  <si>
    <t>4842C0100</t>
  </si>
  <si>
    <t>H1508</t>
  </si>
  <si>
    <t>CUSTODIAL PERSONNEL</t>
  </si>
  <si>
    <t>CUSTODIAL PERSONNEL (186)</t>
  </si>
  <si>
    <t>Custodian II Part-Time (ES)</t>
  </si>
  <si>
    <t>57</t>
  </si>
  <si>
    <t>86</t>
  </si>
  <si>
    <t>360210</t>
  </si>
  <si>
    <t>4846S0355</t>
  </si>
  <si>
    <t>75</t>
  </si>
  <si>
    <t>P21</t>
  </si>
  <si>
    <t>PART</t>
  </si>
  <si>
    <t>B2901</t>
  </si>
  <si>
    <t>Custodian II 12 Month (Elem)</t>
  </si>
  <si>
    <t>360200</t>
  </si>
  <si>
    <t>4846S0300</t>
  </si>
  <si>
    <t>S21</t>
  </si>
  <si>
    <t>CL105</t>
  </si>
  <si>
    <t>CL107</t>
  </si>
  <si>
    <t>CL109</t>
  </si>
  <si>
    <t>Custodian, Head</t>
  </si>
  <si>
    <t>360500</t>
  </si>
  <si>
    <t>4846S0100</t>
  </si>
  <si>
    <t>CL213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</si>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</sst>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2190083.79</v>
      </c>
      <c r="E8" s="67">
        <v>2046374.11</v>
      </c>
      <c r="F8" s="67">
        <v>1853877</v>
      </c>
      <c r="G8" s="67">
        <f>SUMIF(DISCRETIONARY!B11:B65536,"="&amp;SUMMARY!B8,DISCRETIONARY!$P$11:$P$65536)+SUMIF(PERSONNEL!$A$10:$A$65536,"="&amp;SUMMARY!B8,PERSONNEL!$L$10:$L$65536)</f>
        <v>1782612.2100000002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141</v>
      </c>
      <c r="D9" s="67">
        <v>256615.84</v>
      </c>
      <c r="E9" s="67">
        <v>294479.32</v>
      </c>
      <c r="F9" s="67">
        <v>302650</v>
      </c>
      <c r="G9" s="67">
        <f>SUMIF(DISCRETIONARY!B11:B65536,"="&amp;SUMMARY!B9,DISCRETIONARY!$P$11:$P$65536)+SUMIF(PERSONNEL!$A$10:$A$65536,"="&amp;SUMMARY!B9,PERSONNEL!$L$10:$L$65536)</f>
        <v>258750.6025</v>
      </c>
      <c r="J9" s="103" t="s">
        <v>58</v>
      </c>
      <c r="K9" s="67">
        <v>2813777.4903992587</v>
      </c>
      <c r="L9" s="67">
        <v>2498949.4825</v>
      </c>
      <c r="M9" s="67">
        <f>L9-K9</f>
        <v>-314828.00789925875</v>
      </c>
      <c r="N9" s="104">
        <f>M9/K9</f>
        <v>-0.11188802560737895</v>
      </c>
    </row>
    <row r="10" spans="1:14" ht="12.75">
      <c r="A10" s="65" t="s">
        <v>63</v>
      </c>
      <c r="B10" s="66">
        <v>130</v>
      </c>
      <c r="C10" s="65" t="s">
        <v>162</v>
      </c>
      <c r="D10" s="67">
        <v>88598.4</v>
      </c>
      <c r="E10" s="67">
        <v>87871.2</v>
      </c>
      <c r="F10" s="67">
        <v>81793.51204687529</v>
      </c>
      <c r="G10" s="67">
        <f>SUMIF(DISCRETIONARY!B11:B65536,"="&amp;SUMMARY!B10,DISCRETIONARY!$P$11:$P$65536)+SUMIF(PERSONNEL!$A$10:$A$65536,"="&amp;SUMMARY!B10,PERSONNEL!$L$10:$L$65536)</f>
        <v>87026.02</v>
      </c>
      <c r="J10" s="103" t="s">
        <v>25</v>
      </c>
      <c r="K10" s="67">
        <v>868607.8661989868</v>
      </c>
      <c r="L10" s="67">
        <v>886879.6127909999</v>
      </c>
      <c r="M10" s="67">
        <f>L10-K10</f>
        <v>18271.746592013165</v>
      </c>
      <c r="N10" s="104">
        <f>M10/K10</f>
        <v>0.021035667880801055</v>
      </c>
    </row>
    <row r="11" spans="1:14" ht="12.75">
      <c r="A11" s="65" t="s">
        <v>63</v>
      </c>
      <c r="B11" s="66">
        <v>131</v>
      </c>
      <c r="C11" s="65" t="s">
        <v>171</v>
      </c>
      <c r="D11" s="67">
        <v>144983.08</v>
      </c>
      <c r="E11" s="67">
        <v>138230.68</v>
      </c>
      <c r="F11" s="67">
        <v>137718</v>
      </c>
      <c r="G11" s="67">
        <f>SUMIF(DISCRETIONARY!B11:B65536,"="&amp;SUMMARY!B11,DISCRETIONARY!$P$11:$P$65536)+SUMIF(PERSONNEL!$A$10:$A$65536,"="&amp;SUMMARY!B11,PERSONNEL!$L$10:$L$65536)</f>
        <v>64308.67</v>
      </c>
      <c r="J11" s="103" t="s">
        <v>59</v>
      </c>
      <c r="K11" s="67">
        <v>46708</v>
      </c>
      <c r="L11" s="67">
        <v>47537</v>
      </c>
      <c r="M11" s="67">
        <f>L11-K11</f>
        <v>829</v>
      </c>
      <c r="N11" s="104">
        <f>M11/K11</f>
        <v>0.017748565556221632</v>
      </c>
    </row>
    <row r="12" spans="1:7" ht="12.75">
      <c r="A12" s="65" t="s">
        <v>63</v>
      </c>
      <c r="B12" s="66">
        <v>140</v>
      </c>
      <c r="C12" s="65" t="s">
        <v>179</v>
      </c>
      <c r="D12" s="67">
        <v>90876.73</v>
      </c>
      <c r="E12" s="67">
        <v>106153.51</v>
      </c>
      <c r="F12" s="67">
        <v>104941</v>
      </c>
      <c r="G12" s="67">
        <f>SUMIF(DISCRETIONARY!B11:B65536,"="&amp;SUMMARY!B12,DISCRETIONARY!$P$11:$P$65536)+SUMIF(PERSONNEL!$A$10:$A$65536,"="&amp;SUMMARY!B12,PERSONNEL!$L$10:$L$65536)</f>
        <v>54348.8</v>
      </c>
    </row>
    <row r="13" spans="1:7" ht="12.75">
      <c r="A13" s="65" t="s">
        <v>63</v>
      </c>
      <c r="B13" s="66">
        <v>142</v>
      </c>
      <c r="C13" s="65" t="s">
        <v>189</v>
      </c>
      <c r="D13" s="67">
        <v>110002.75</v>
      </c>
      <c r="E13" s="67">
        <v>109948.05</v>
      </c>
      <c r="F13" s="67">
        <v>87389</v>
      </c>
      <c r="G13" s="67">
        <f>SUMIF(DISCRETIONARY!B11:B65536,"="&amp;SUMMARY!B13,DISCRETIONARY!$P$11:$P$65536)+SUMIF(PERSONNEL!$A$10:$A$65536,"="&amp;SUMMARY!B13,PERSONNEL!$L$10:$L$65536)</f>
        <v>87654.98999999999</v>
      </c>
    </row>
    <row r="14" spans="1:7" ht="12.75">
      <c r="A14" s="65" t="s">
        <v>63</v>
      </c>
      <c r="B14" s="66">
        <v>165</v>
      </c>
      <c r="C14" s="65" t="s">
        <v>207</v>
      </c>
      <c r="D14" s="67">
        <v>71793.32</v>
      </c>
      <c r="E14" s="67">
        <v>72773.38</v>
      </c>
      <c r="F14" s="67">
        <v>60303.47330585077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172</v>
      </c>
      <c r="C15" s="65" t="s">
        <v>208</v>
      </c>
      <c r="D15" s="67">
        <v>78056.01</v>
      </c>
      <c r="E15" s="67">
        <v>98958.04</v>
      </c>
      <c r="F15" s="67">
        <v>68032.50504653237</v>
      </c>
      <c r="G15" s="67">
        <f>SUMIF(DISCRETIONARY!B11:B65536,"="&amp;SUMMARY!B15,DISCRETIONARY!$P$11:$P$65536)+SUMIF(PERSONNEL!$A$10:$A$65536,"="&amp;SUMMARY!B15,PERSONNEL!$L$10:$L$65536)</f>
        <v>52976.57</v>
      </c>
    </row>
    <row r="16" spans="1:7" ht="12.75">
      <c r="A16" s="65" t="s">
        <v>63</v>
      </c>
      <c r="B16" s="66">
        <v>186</v>
      </c>
      <c r="C16" s="65" t="s">
        <v>216</v>
      </c>
      <c r="D16" s="67">
        <v>130787.89</v>
      </c>
      <c r="E16" s="67">
        <v>129517.53</v>
      </c>
      <c r="F16" s="67">
        <v>117073</v>
      </c>
      <c r="G16" s="67">
        <f>SUMIF(DISCRETIONARY!B11:B65536,"="&amp;SUMMARY!B16,DISCRETIONARY!$P$11:$P$65536)+SUMIF(PERSONNEL!$A$10:$A$65536,"="&amp;SUMMARY!B16,PERSONNEL!$L$10:$L$65536)</f>
        <v>111271.62000000001</v>
      </c>
    </row>
    <row r="17" spans="1:7" ht="12.75">
      <c r="A17" s="65" t="s">
        <v>63</v>
      </c>
      <c r="B17" s="66">
        <v>210</v>
      </c>
      <c r="C17" s="65" t="s">
        <v>238</v>
      </c>
      <c r="D17" s="67">
        <v>520318.09</v>
      </c>
      <c r="E17" s="67">
        <v>525678.34</v>
      </c>
      <c r="F17" s="67">
        <v>470223.27333421435</v>
      </c>
      <c r="G17" s="67">
        <f>SUMIF(DISCRETIONARY!B11:B65536,"="&amp;SUMMARY!B17,DISCRETIONARY!$P$11:$P$65536)+SUMIF(PERSONNEL!$A$10:$A$65536,"="&amp;SUMMARY!B17,PERSONNEL!$L$10:$L$65536)+SUM(PERSONNEL!$AD$10:$AE$65536)</f>
        <v>517855.7999999999</v>
      </c>
    </row>
    <row r="18" spans="1:7" ht="12.75">
      <c r="A18" s="65" t="s">
        <v>63</v>
      </c>
      <c r="B18" s="66">
        <v>230</v>
      </c>
      <c r="C18" s="65" t="s">
        <v>239</v>
      </c>
      <c r="D18" s="67">
        <v>314784.99</v>
      </c>
      <c r="E18" s="67">
        <v>307067.04</v>
      </c>
      <c r="F18" s="67">
        <v>323583.97966106166</v>
      </c>
      <c r="G18" s="67">
        <f>SUMIF(DISCRETIONARY!B11:B65536,"="&amp;SUMMARY!B18,DISCRETIONARY!$P$11:$P$65536)+SUMIF(PERSONNEL!$A$10:$A$65536,"="&amp;SUMMARY!B18,PERSONNEL!$L$10:$L$65536)+SUM(PERSONNEL!$AC$10:$AC$65536)</f>
        <v>297144.812791</v>
      </c>
    </row>
    <row r="19" spans="1:7" ht="12.75">
      <c r="A19" s="65" t="s">
        <v>63</v>
      </c>
      <c r="B19" s="66">
        <v>290</v>
      </c>
      <c r="C19" s="65" t="s">
        <v>240</v>
      </c>
      <c r="D19" s="67">
        <v>81703.48</v>
      </c>
      <c r="E19" s="67">
        <v>85875.56</v>
      </c>
      <c r="F19" s="67">
        <v>74800.61320371079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71879</v>
      </c>
    </row>
    <row r="20" spans="1:7" ht="12.75">
      <c r="A20" s="65" t="s">
        <v>63</v>
      </c>
      <c r="B20" s="66">
        <v>580</v>
      </c>
      <c r="C20" s="65" t="s">
        <v>241</v>
      </c>
      <c r="D20" s="67">
        <v>0</v>
      </c>
      <c r="E20" s="67">
        <v>0</v>
      </c>
      <c r="F20" s="67">
        <v>652</v>
      </c>
      <c r="G20" s="67">
        <f>SUMIF(DISCRETIONARY!B11:B65536,"="&amp;SUMMARY!B20,DISCRETIONARY!$P$11:$P$65536)+SUMIF(PERSONNEL!$A$10:$A$65536,"="&amp;SUMMARY!B20,PERSONNEL!$L$10:$L$65536)</f>
        <v>714</v>
      </c>
    </row>
    <row r="21" spans="1:7" ht="12.75">
      <c r="A21" s="65" t="s">
        <v>63</v>
      </c>
      <c r="B21" s="66">
        <v>610</v>
      </c>
      <c r="C21" s="65" t="s">
        <v>246</v>
      </c>
      <c r="D21" s="67">
        <v>49326.59</v>
      </c>
      <c r="E21" s="67">
        <v>46113.61</v>
      </c>
      <c r="F21" s="67">
        <v>38596</v>
      </c>
      <c r="G21" s="67">
        <f>SUMIF(DISCRETIONARY!B11:B65536,"="&amp;SUMMARY!B21,DISCRETIONARY!$P$11:$P$65536)+SUMIF(PERSONNEL!$A$10:$A$65536,"="&amp;SUMMARY!B21,PERSONNEL!$L$10:$L$65536)</f>
        <v>39947</v>
      </c>
    </row>
    <row r="22" spans="1:7" ht="12.75">
      <c r="A22" s="65" t="s">
        <v>63</v>
      </c>
      <c r="B22" s="66">
        <v>730</v>
      </c>
      <c r="C22" s="65" t="s">
        <v>254</v>
      </c>
      <c r="D22" s="67">
        <v>0</v>
      </c>
      <c r="E22" s="67">
        <v>118.99</v>
      </c>
      <c r="F22" s="67">
        <v>7460</v>
      </c>
      <c r="G22" s="67">
        <f>SUMIF(DISCRETIONARY!B11:B65536,"="&amp;SUMMARY!B22,DISCRETIONARY!$P$11:$P$65536)+SUMIF(PERSONNEL!$A$10:$A$65536,"="&amp;SUMMARY!B22,PERSONNEL!$L$10:$L$65536)</f>
        <v>6876</v>
      </c>
    </row>
    <row r="23" ht="13.5" thickBot="1"/>
    <row r="24" spans="3:8" ht="13.5" thickBot="1">
      <c r="C24" s="108" t="s">
        <v>8</v>
      </c>
      <c r="D24" s="109">
        <f>SUM(D8:D22)</f>
        <v>4127930.9599999995</v>
      </c>
      <c r="E24" s="110">
        <f>SUM(E8:E22)</f>
        <v>4049159.36</v>
      </c>
      <c r="F24" s="110">
        <f>SUM(F8:F22)</f>
        <v>3729093.356598246</v>
      </c>
      <c r="G24" s="111">
        <f>SUM(G8:G22)</f>
        <v>3433366.0952909994</v>
      </c>
      <c r="H24" s="107">
        <f>(G24-F24)/F24</f>
        <v>-0.07930272402110493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VANDERLYN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484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49326.59</v>
      </c>
      <c r="M9" s="55">
        <f>SUMIF($C10:$C65536,"=X",M10:M65536)</f>
        <v>46232.6</v>
      </c>
      <c r="N9" s="55">
        <f>SUMIF($C10:$C65536,"=X",N10:N65536)</f>
        <v>46708</v>
      </c>
      <c r="O9" s="92">
        <f>SUMIF($C10:$C65536,"=X",O10:O65536)</f>
        <v>16260.43</v>
      </c>
      <c r="P9" s="89">
        <f>SUMIF(C10:C65536,"=X",P10:P65536)+SUMIF(C10:C65536,"=X",Q10:Q65536)</f>
        <v>47537</v>
      </c>
      <c r="T9" s="93">
        <f>IF(N9=0,0,(P9-N9)/N9)</f>
        <v>0.017748565556221632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243</v>
      </c>
      <c r="G12" s="58" t="s">
        <v>70</v>
      </c>
      <c r="H12" s="59" t="s">
        <v>71</v>
      </c>
      <c r="I12" s="57" t="s">
        <v>72</v>
      </c>
      <c r="J12" s="60" t="s">
        <v>90</v>
      </c>
      <c r="K12" s="52" t="s">
        <v>244</v>
      </c>
      <c r="L12" s="61">
        <v>0</v>
      </c>
      <c r="M12" s="61">
        <v>0</v>
      </c>
      <c r="N12" s="61">
        <v>652</v>
      </c>
      <c r="O12" s="61">
        <v>0</v>
      </c>
      <c r="P12" s="18">
        <v>697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243</v>
      </c>
      <c r="G13" s="58" t="s">
        <v>70</v>
      </c>
      <c r="H13" s="59" t="s">
        <v>71</v>
      </c>
      <c r="I13" s="57" t="s">
        <v>72</v>
      </c>
      <c r="J13" s="60" t="s">
        <v>137</v>
      </c>
      <c r="K13" s="52" t="s">
        <v>245</v>
      </c>
      <c r="L13" s="61">
        <v>0</v>
      </c>
      <c r="M13" s="61">
        <v>0</v>
      </c>
      <c r="N13" s="61">
        <v>0</v>
      </c>
      <c r="O13" s="61">
        <v>0</v>
      </c>
      <c r="P13" s="18">
        <v>17</v>
      </c>
    </row>
    <row r="14" spans="1:16" ht="12.75" customHeight="1">
      <c r="A14" s="106" t="s">
        <v>247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248</v>
      </c>
      <c r="G15" s="58" t="s">
        <v>70</v>
      </c>
      <c r="H15" s="59" t="s">
        <v>71</v>
      </c>
      <c r="I15" s="57" t="s">
        <v>72</v>
      </c>
      <c r="J15" s="60" t="s">
        <v>90</v>
      </c>
      <c r="K15" s="52" t="s">
        <v>249</v>
      </c>
      <c r="L15" s="61">
        <v>17945</v>
      </c>
      <c r="M15" s="61">
        <v>13632</v>
      </c>
      <c r="N15" s="61">
        <v>10295</v>
      </c>
      <c r="O15" s="61">
        <v>0</v>
      </c>
      <c r="P15" s="18">
        <v>9886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248</v>
      </c>
      <c r="G16" s="58" t="s">
        <v>70</v>
      </c>
      <c r="H16" s="59" t="s">
        <v>71</v>
      </c>
      <c r="I16" s="57" t="s">
        <v>72</v>
      </c>
      <c r="J16" s="60" t="s">
        <v>137</v>
      </c>
      <c r="K16" s="52" t="s">
        <v>249</v>
      </c>
      <c r="L16" s="61">
        <v>2678</v>
      </c>
      <c r="M16" s="61">
        <v>4536</v>
      </c>
      <c r="N16" s="61">
        <v>1701</v>
      </c>
      <c r="O16" s="61">
        <v>471.95</v>
      </c>
      <c r="P16" s="18">
        <v>1697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248</v>
      </c>
      <c r="G17" s="58" t="s">
        <v>77</v>
      </c>
      <c r="H17" s="59" t="s">
        <v>71</v>
      </c>
      <c r="I17" s="57" t="s">
        <v>72</v>
      </c>
      <c r="J17" s="60" t="s">
        <v>90</v>
      </c>
      <c r="K17" s="52" t="s">
        <v>250</v>
      </c>
      <c r="L17" s="61">
        <v>16983</v>
      </c>
      <c r="M17" s="61">
        <v>17041</v>
      </c>
      <c r="N17" s="61">
        <v>15422</v>
      </c>
      <c r="O17" s="61">
        <v>5078.56</v>
      </c>
      <c r="P17" s="18">
        <v>16478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248</v>
      </c>
      <c r="G18" s="58" t="s">
        <v>77</v>
      </c>
      <c r="H18" s="59" t="s">
        <v>71</v>
      </c>
      <c r="I18" s="57" t="s">
        <v>72</v>
      </c>
      <c r="J18" s="60" t="s">
        <v>137</v>
      </c>
      <c r="K18" s="52" t="s">
        <v>250</v>
      </c>
      <c r="L18" s="61">
        <v>361</v>
      </c>
      <c r="M18" s="61">
        <v>552</v>
      </c>
      <c r="N18" s="61">
        <v>462</v>
      </c>
      <c r="O18" s="61">
        <v>0</v>
      </c>
      <c r="P18" s="18">
        <v>396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248</v>
      </c>
      <c r="G19" s="58" t="s">
        <v>70</v>
      </c>
      <c r="H19" s="59" t="s">
        <v>251</v>
      </c>
      <c r="I19" s="57" t="s">
        <v>72</v>
      </c>
      <c r="J19" s="60" t="s">
        <v>252</v>
      </c>
      <c r="K19" s="52" t="s">
        <v>253</v>
      </c>
      <c r="L19" s="61">
        <v>11359.59</v>
      </c>
      <c r="M19" s="61">
        <v>10352.61</v>
      </c>
      <c r="N19" s="61">
        <v>10716</v>
      </c>
      <c r="O19" s="61">
        <v>10709.92</v>
      </c>
      <c r="P19" s="18">
        <v>11490</v>
      </c>
    </row>
    <row r="20" spans="1:16" ht="12.75" customHeight="1">
      <c r="A20" s="106" t="s">
        <v>255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256</v>
      </c>
      <c r="F21" s="58" t="s">
        <v>257</v>
      </c>
      <c r="G21" s="58" t="s">
        <v>70</v>
      </c>
      <c r="H21" s="59" t="s">
        <v>71</v>
      </c>
      <c r="I21" s="57" t="s">
        <v>72</v>
      </c>
      <c r="J21" s="60" t="s">
        <v>90</v>
      </c>
      <c r="K21" s="52" t="s">
        <v>258</v>
      </c>
      <c r="L21" s="61">
        <v>0</v>
      </c>
      <c r="M21" s="61">
        <v>0</v>
      </c>
      <c r="N21" s="61">
        <v>2822</v>
      </c>
      <c r="O21" s="61">
        <v>0</v>
      </c>
      <c r="P21" s="18">
        <v>2285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256</v>
      </c>
      <c r="F22" s="58" t="s">
        <v>257</v>
      </c>
      <c r="G22" s="58" t="s">
        <v>70</v>
      </c>
      <c r="H22" s="59" t="s">
        <v>71</v>
      </c>
      <c r="I22" s="57" t="s">
        <v>72</v>
      </c>
      <c r="J22" s="60" t="s">
        <v>137</v>
      </c>
      <c r="K22" s="52" t="s">
        <v>258</v>
      </c>
      <c r="L22" s="61">
        <v>0</v>
      </c>
      <c r="M22" s="61">
        <v>0</v>
      </c>
      <c r="N22" s="61">
        <v>2472</v>
      </c>
      <c r="O22" s="61">
        <v>0</v>
      </c>
      <c r="P22" s="18">
        <v>2290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256</v>
      </c>
      <c r="F23" s="58" t="s">
        <v>257</v>
      </c>
      <c r="G23" s="58" t="s">
        <v>77</v>
      </c>
      <c r="H23" s="59" t="s">
        <v>71</v>
      </c>
      <c r="I23" s="57" t="s">
        <v>72</v>
      </c>
      <c r="J23" s="60" t="s">
        <v>90</v>
      </c>
      <c r="K23" s="52" t="s">
        <v>259</v>
      </c>
      <c r="L23" s="61">
        <v>0</v>
      </c>
      <c r="M23" s="61">
        <v>118.99</v>
      </c>
      <c r="N23" s="61">
        <v>2103</v>
      </c>
      <c r="O23" s="61">
        <v>0</v>
      </c>
      <c r="P23" s="18">
        <v>2247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256</v>
      </c>
      <c r="F24" s="58" t="s">
        <v>257</v>
      </c>
      <c r="G24" s="58" t="s">
        <v>77</v>
      </c>
      <c r="H24" s="59" t="s">
        <v>71</v>
      </c>
      <c r="I24" s="57" t="s">
        <v>72</v>
      </c>
      <c r="J24" s="60" t="s">
        <v>137</v>
      </c>
      <c r="K24" s="52" t="s">
        <v>259</v>
      </c>
      <c r="L24" s="61">
        <v>0</v>
      </c>
      <c r="M24" s="61">
        <v>0</v>
      </c>
      <c r="N24" s="61">
        <v>63</v>
      </c>
      <c r="O24" s="61">
        <v>0</v>
      </c>
      <c r="P24" s="18">
        <v>54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VANDERLYN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53.25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484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2498949.4825000004</v>
      </c>
      <c r="M8" s="72">
        <f>SUM(M11:M65536)</f>
        <v>886879.612791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40522.74</v>
      </c>
      <c r="M13" s="36">
        <v>17390.192472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81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48413.37</v>
      </c>
      <c r="M14" s="36">
        <v>18568.161836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82</v>
      </c>
      <c r="W14" s="78">
        <v>32.8895</v>
      </c>
      <c r="Z14" s="23">
        <v>1</v>
      </c>
      <c r="AA14" s="99">
        <v>1</v>
      </c>
      <c r="AB14" s="78">
        <v>1283</v>
      </c>
      <c r="AC14" s="78">
        <v>5945.161836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56699.3</v>
      </c>
      <c r="M15" s="36">
        <v>19805.67404</v>
      </c>
      <c r="P15" s="23" t="s">
        <v>74</v>
      </c>
      <c r="Q15" s="23" t="s">
        <v>75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83</v>
      </c>
      <c r="W15" s="78">
        <v>38.5185</v>
      </c>
      <c r="Z15" s="23">
        <v>1</v>
      </c>
      <c r="AA15" s="99">
        <v>1</v>
      </c>
      <c r="AB15" s="78">
        <v>1503</v>
      </c>
      <c r="AC15" s="78">
        <v>6962.674040000001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66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43242.37</v>
      </c>
      <c r="M16" s="36">
        <v>17796.163036</v>
      </c>
      <c r="P16" s="23" t="s">
        <v>74</v>
      </c>
      <c r="Q16" s="23" t="s">
        <v>75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84</v>
      </c>
      <c r="W16" s="78">
        <v>29.3766</v>
      </c>
      <c r="Z16" s="23">
        <v>1</v>
      </c>
      <c r="AA16" s="99">
        <v>1</v>
      </c>
      <c r="AB16" s="78">
        <v>1146</v>
      </c>
      <c r="AC16" s="78">
        <v>5310.163036000001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85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0.333</v>
      </c>
      <c r="L17" s="36">
        <v>15746.507730000001</v>
      </c>
      <c r="M17" s="36">
        <v>6126.891149244</v>
      </c>
      <c r="P17" s="23" t="s">
        <v>86</v>
      </c>
      <c r="Q17" s="23" t="s">
        <v>87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88</v>
      </c>
      <c r="W17" s="78">
        <v>32.1242</v>
      </c>
      <c r="Z17" s="23">
        <v>0.333</v>
      </c>
      <c r="AA17" s="99">
        <v>0.333</v>
      </c>
      <c r="AB17" s="78">
        <v>417</v>
      </c>
      <c r="AC17" s="78">
        <v>1933.6711492440002</v>
      </c>
      <c r="AD17" s="78">
        <v>3776.22</v>
      </c>
      <c r="AE17" s="78">
        <v>0</v>
      </c>
    </row>
    <row r="18" spans="1:31" ht="12.75">
      <c r="A18" s="23">
        <v>110</v>
      </c>
      <c r="B18" s="23">
        <v>1000</v>
      </c>
      <c r="C18" s="30" t="s">
        <v>89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90</v>
      </c>
      <c r="K18" s="35">
        <v>1</v>
      </c>
      <c r="L18" s="36">
        <v>40522.74</v>
      </c>
      <c r="M18" s="36">
        <v>17390.192472</v>
      </c>
      <c r="P18" s="23" t="s">
        <v>91</v>
      </c>
      <c r="Q18" s="23" t="s">
        <v>92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80</v>
      </c>
      <c r="W18" s="78">
        <v>27.529</v>
      </c>
      <c r="Z18" s="23">
        <v>1</v>
      </c>
      <c r="AA18" s="99">
        <v>1</v>
      </c>
      <c r="AB18" s="78">
        <v>1074</v>
      </c>
      <c r="AC18" s="78">
        <v>4976.192472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93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90</v>
      </c>
      <c r="K19" s="35">
        <v>1</v>
      </c>
      <c r="L19" s="36">
        <v>40522.74</v>
      </c>
      <c r="M19" s="36">
        <v>17390.192472</v>
      </c>
      <c r="P19" s="23" t="s">
        <v>94</v>
      </c>
      <c r="Q19" s="23" t="s">
        <v>95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80</v>
      </c>
      <c r="W19" s="78">
        <v>27.529</v>
      </c>
      <c r="Z19" s="23">
        <v>1</v>
      </c>
      <c r="AA19" s="99">
        <v>1</v>
      </c>
      <c r="AB19" s="78">
        <v>1074</v>
      </c>
      <c r="AC19" s="78">
        <v>4976.192472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93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90</v>
      </c>
      <c r="K20" s="35">
        <v>1</v>
      </c>
      <c r="L20" s="36">
        <v>40522.74</v>
      </c>
      <c r="M20" s="36">
        <v>17390.192472</v>
      </c>
      <c r="P20" s="23" t="s">
        <v>94</v>
      </c>
      <c r="Q20" s="23" t="s">
        <v>95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80</v>
      </c>
      <c r="W20" s="78">
        <v>27.529</v>
      </c>
      <c r="Z20" s="23">
        <v>1</v>
      </c>
      <c r="AA20" s="99">
        <v>1</v>
      </c>
      <c r="AB20" s="78">
        <v>1074</v>
      </c>
      <c r="AC20" s="78">
        <v>4976.192472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90</v>
      </c>
      <c r="K21" s="35">
        <v>1</v>
      </c>
      <c r="L21" s="36">
        <v>40522.74</v>
      </c>
      <c r="M21" s="36">
        <v>17390.192472</v>
      </c>
      <c r="P21" s="23" t="s">
        <v>94</v>
      </c>
      <c r="Q21" s="23" t="s">
        <v>95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81</v>
      </c>
      <c r="W21" s="78">
        <v>27.529</v>
      </c>
      <c r="Z21" s="23">
        <v>1</v>
      </c>
      <c r="AA21" s="99">
        <v>1</v>
      </c>
      <c r="AB21" s="78">
        <v>1074</v>
      </c>
      <c r="AC21" s="78">
        <v>4976.192472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93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90</v>
      </c>
      <c r="K22" s="35">
        <v>1</v>
      </c>
      <c r="L22" s="36">
        <v>42951.54</v>
      </c>
      <c r="M22" s="36">
        <v>17752.449112000002</v>
      </c>
      <c r="P22" s="23" t="s">
        <v>94</v>
      </c>
      <c r="Q22" s="23" t="s">
        <v>95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96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89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90</v>
      </c>
      <c r="K23" s="35">
        <v>1</v>
      </c>
      <c r="L23" s="36">
        <v>54537.6</v>
      </c>
      <c r="M23" s="36">
        <v>19482.21728</v>
      </c>
      <c r="P23" s="23" t="s">
        <v>91</v>
      </c>
      <c r="Q23" s="23" t="s">
        <v>92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97</v>
      </c>
      <c r="W23" s="78">
        <v>37.05</v>
      </c>
      <c r="Z23" s="23">
        <v>1</v>
      </c>
      <c r="AA23" s="99">
        <v>1</v>
      </c>
      <c r="AB23" s="78">
        <v>1445</v>
      </c>
      <c r="AC23" s="78">
        <v>6697.21728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90</v>
      </c>
      <c r="K24" s="35">
        <v>1</v>
      </c>
      <c r="L24" s="36">
        <v>56699.3</v>
      </c>
      <c r="M24" s="36">
        <v>19805.67404</v>
      </c>
      <c r="P24" s="23" t="s">
        <v>91</v>
      </c>
      <c r="Q24" s="23" t="s">
        <v>92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98</v>
      </c>
      <c r="W24" s="78">
        <v>38.5185</v>
      </c>
      <c r="Z24" s="23">
        <v>1</v>
      </c>
      <c r="AA24" s="99">
        <v>1</v>
      </c>
      <c r="AB24" s="78">
        <v>1503</v>
      </c>
      <c r="AC24" s="78">
        <v>6962.674040000001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89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90</v>
      </c>
      <c r="K25" s="35">
        <v>1</v>
      </c>
      <c r="L25" s="36">
        <v>57803.3</v>
      </c>
      <c r="M25" s="36">
        <v>19334.24524</v>
      </c>
      <c r="P25" s="23" t="s">
        <v>91</v>
      </c>
      <c r="Q25" s="23" t="s">
        <v>92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99</v>
      </c>
      <c r="W25" s="78">
        <v>39.2685</v>
      </c>
      <c r="Z25" s="23">
        <v>1</v>
      </c>
      <c r="AA25" s="99">
        <v>1</v>
      </c>
      <c r="AB25" s="78">
        <v>896</v>
      </c>
      <c r="AC25" s="78">
        <v>7098.245240000001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100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90</v>
      </c>
      <c r="K26" s="35">
        <v>1</v>
      </c>
      <c r="L26" s="36">
        <v>49854.5</v>
      </c>
      <c r="M26" s="36">
        <v>18783.1326</v>
      </c>
      <c r="P26" s="23" t="s">
        <v>101</v>
      </c>
      <c r="Q26" s="23" t="s">
        <v>102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103</v>
      </c>
      <c r="W26" s="78">
        <v>33.8685</v>
      </c>
      <c r="Z26" s="23">
        <v>1</v>
      </c>
      <c r="AA26" s="99">
        <v>1</v>
      </c>
      <c r="AB26" s="78">
        <v>1321</v>
      </c>
      <c r="AC26" s="78">
        <v>6122.1326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100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90</v>
      </c>
      <c r="K27" s="35">
        <v>1</v>
      </c>
      <c r="L27" s="36">
        <v>51377.55</v>
      </c>
      <c r="M27" s="36">
        <v>19011.16314</v>
      </c>
      <c r="P27" s="23" t="s">
        <v>101</v>
      </c>
      <c r="Q27" s="23" t="s">
        <v>102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104</v>
      </c>
      <c r="W27" s="78">
        <v>34.9032</v>
      </c>
      <c r="Z27" s="23">
        <v>1</v>
      </c>
      <c r="AA27" s="99">
        <v>1</v>
      </c>
      <c r="AB27" s="78">
        <v>1362</v>
      </c>
      <c r="AC27" s="78">
        <v>6309.163140000001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100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90</v>
      </c>
      <c r="K28" s="35">
        <v>1</v>
      </c>
      <c r="L28" s="36">
        <v>59651.61</v>
      </c>
      <c r="M28" s="36">
        <v>20246.217708</v>
      </c>
      <c r="P28" s="23" t="s">
        <v>101</v>
      </c>
      <c r="Q28" s="23" t="s">
        <v>102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105</v>
      </c>
      <c r="W28" s="78">
        <v>40.5242</v>
      </c>
      <c r="Z28" s="23">
        <v>1</v>
      </c>
      <c r="AA28" s="99">
        <v>1</v>
      </c>
      <c r="AB28" s="78">
        <v>1581</v>
      </c>
      <c r="AC28" s="78">
        <v>7325.217708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90</v>
      </c>
      <c r="K29" s="35">
        <v>1</v>
      </c>
      <c r="L29" s="36">
        <v>61452.44</v>
      </c>
      <c r="M29" s="36">
        <v>20514.359632</v>
      </c>
      <c r="P29" s="23" t="s">
        <v>101</v>
      </c>
      <c r="Q29" s="23" t="s">
        <v>102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106</v>
      </c>
      <c r="W29" s="78">
        <v>41.747600000000006</v>
      </c>
      <c r="Z29" s="23">
        <v>1</v>
      </c>
      <c r="AA29" s="99">
        <v>1</v>
      </c>
      <c r="AB29" s="78">
        <v>1628</v>
      </c>
      <c r="AC29" s="78">
        <v>7546.359632000001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100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90</v>
      </c>
      <c r="K30" s="35">
        <v>1</v>
      </c>
      <c r="L30" s="36">
        <v>67112.52</v>
      </c>
      <c r="M30" s="36">
        <v>21359.417456000003</v>
      </c>
      <c r="P30" s="23" t="s">
        <v>101</v>
      </c>
      <c r="Q30" s="23" t="s">
        <v>102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107</v>
      </c>
      <c r="W30" s="78">
        <v>45.59270000000001</v>
      </c>
      <c r="Z30" s="23">
        <v>1</v>
      </c>
      <c r="AA30" s="99">
        <v>1</v>
      </c>
      <c r="AB30" s="78">
        <v>1778</v>
      </c>
      <c r="AC30" s="78">
        <v>8241.417456000001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85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90</v>
      </c>
      <c r="K31" s="35">
        <v>0.333</v>
      </c>
      <c r="L31" s="36">
        <v>15746.507730000001</v>
      </c>
      <c r="M31" s="36">
        <v>6126.891149244</v>
      </c>
      <c r="P31" s="23" t="s">
        <v>86</v>
      </c>
      <c r="Q31" s="23" t="s">
        <v>87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88</v>
      </c>
      <c r="W31" s="78">
        <v>32.1242</v>
      </c>
      <c r="Z31" s="23">
        <v>0.333</v>
      </c>
      <c r="AA31" s="99">
        <v>0.333</v>
      </c>
      <c r="AB31" s="78">
        <v>417</v>
      </c>
      <c r="AC31" s="78">
        <v>1933.6711492440002</v>
      </c>
      <c r="AD31" s="78">
        <v>3776.22</v>
      </c>
      <c r="AE31" s="78">
        <v>0</v>
      </c>
    </row>
    <row r="32" spans="1:31" ht="12.75">
      <c r="A32" s="23">
        <v>110</v>
      </c>
      <c r="B32" s="23">
        <v>1000</v>
      </c>
      <c r="C32" s="30" t="s">
        <v>89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90</v>
      </c>
      <c r="K32" s="35">
        <v>1</v>
      </c>
      <c r="L32" s="36">
        <v>47286.81</v>
      </c>
      <c r="M32" s="36">
        <v>18399.820268</v>
      </c>
      <c r="P32" s="23" t="s">
        <v>91</v>
      </c>
      <c r="Q32" s="23" t="s">
        <v>92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88</v>
      </c>
      <c r="W32" s="78">
        <v>32.1242</v>
      </c>
      <c r="Z32" s="23">
        <v>1</v>
      </c>
      <c r="AA32" s="99">
        <v>1</v>
      </c>
      <c r="AB32" s="78">
        <v>1253</v>
      </c>
      <c r="AC32" s="78">
        <v>5806.820268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93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90</v>
      </c>
      <c r="K33" s="35">
        <v>1</v>
      </c>
      <c r="L33" s="36">
        <v>70633.45</v>
      </c>
      <c r="M33" s="36">
        <v>21885.78766</v>
      </c>
      <c r="P33" s="23" t="s">
        <v>94</v>
      </c>
      <c r="Q33" s="23" t="s">
        <v>95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108</v>
      </c>
      <c r="W33" s="78">
        <v>47.9847</v>
      </c>
      <c r="Z33" s="23">
        <v>1</v>
      </c>
      <c r="AA33" s="99">
        <v>1</v>
      </c>
      <c r="AB33" s="78">
        <v>1872</v>
      </c>
      <c r="AC33" s="78">
        <v>8673.78766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109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110</v>
      </c>
      <c r="K34" s="35">
        <v>1</v>
      </c>
      <c r="L34" s="36">
        <v>40522.74</v>
      </c>
      <c r="M34" s="36">
        <v>19416.192472</v>
      </c>
      <c r="P34" s="23" t="s">
        <v>111</v>
      </c>
      <c r="Q34" s="23" t="s">
        <v>112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81</v>
      </c>
      <c r="W34" s="78">
        <v>27.529</v>
      </c>
      <c r="Z34" s="23">
        <v>1</v>
      </c>
      <c r="AA34" s="99">
        <v>1</v>
      </c>
      <c r="AB34" s="78">
        <v>3100</v>
      </c>
      <c r="AC34" s="78">
        <v>4976.192472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109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110</v>
      </c>
      <c r="K35" s="35">
        <v>1</v>
      </c>
      <c r="L35" s="36">
        <v>52935.02</v>
      </c>
      <c r="M35" s="36">
        <v>7903.420456</v>
      </c>
      <c r="P35" s="23" t="s">
        <v>111</v>
      </c>
      <c r="Q35" s="23" t="s">
        <v>112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113</v>
      </c>
      <c r="W35" s="78">
        <v>35.9613</v>
      </c>
      <c r="Z35" s="23">
        <v>1</v>
      </c>
      <c r="AA35" s="99">
        <v>1</v>
      </c>
      <c r="AB35" s="78">
        <v>1403</v>
      </c>
      <c r="AC35" s="78">
        <v>6500.420456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114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110</v>
      </c>
      <c r="K36" s="35">
        <v>1</v>
      </c>
      <c r="L36" s="36">
        <v>42951.54</v>
      </c>
      <c r="M36" s="36">
        <v>17752.449112000002</v>
      </c>
      <c r="P36" s="23" t="s">
        <v>115</v>
      </c>
      <c r="Q36" s="23" t="s">
        <v>116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117</v>
      </c>
      <c r="W36" s="78">
        <v>29.178999999999995</v>
      </c>
      <c r="Z36" s="23">
        <v>1</v>
      </c>
      <c r="AA36" s="99">
        <v>1</v>
      </c>
      <c r="AB36" s="78">
        <v>1138</v>
      </c>
      <c r="AC36" s="78">
        <v>5274.449112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109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110</v>
      </c>
      <c r="K37" s="35">
        <v>1</v>
      </c>
      <c r="L37" s="36">
        <v>42951.54</v>
      </c>
      <c r="M37" s="36">
        <v>6412.449112</v>
      </c>
      <c r="P37" s="23" t="s">
        <v>111</v>
      </c>
      <c r="Q37" s="23" t="s">
        <v>112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118</v>
      </c>
      <c r="W37" s="78">
        <v>29.178999999999995</v>
      </c>
      <c r="Z37" s="23">
        <v>1</v>
      </c>
      <c r="AA37" s="99">
        <v>1</v>
      </c>
      <c r="AB37" s="78">
        <v>1138</v>
      </c>
      <c r="AC37" s="78">
        <v>5274.449112</v>
      </c>
      <c r="AD37" s="78">
        <v>0</v>
      </c>
      <c r="AE37" s="78">
        <v>0</v>
      </c>
    </row>
    <row r="38" spans="1:31" ht="12.75">
      <c r="A38" s="23">
        <v>110</v>
      </c>
      <c r="B38" s="23">
        <v>1000</v>
      </c>
      <c r="C38" s="30" t="s">
        <v>109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110</v>
      </c>
      <c r="K38" s="35">
        <v>1</v>
      </c>
      <c r="L38" s="36">
        <v>49854.5</v>
      </c>
      <c r="M38" s="36">
        <v>18783.1326</v>
      </c>
      <c r="P38" s="23" t="s">
        <v>111</v>
      </c>
      <c r="Q38" s="23" t="s">
        <v>112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103</v>
      </c>
      <c r="W38" s="78">
        <v>33.8685</v>
      </c>
      <c r="Z38" s="23">
        <v>1</v>
      </c>
      <c r="AA38" s="99">
        <v>1</v>
      </c>
      <c r="AB38" s="78">
        <v>1321</v>
      </c>
      <c r="AC38" s="78">
        <v>6122.1326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85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110</v>
      </c>
      <c r="K39" s="35">
        <v>0.33399999999999996</v>
      </c>
      <c r="L39" s="36">
        <v>15793.79454</v>
      </c>
      <c r="M39" s="36">
        <v>6146.037969512001</v>
      </c>
      <c r="P39" s="23" t="s">
        <v>86</v>
      </c>
      <c r="Q39" s="23" t="s">
        <v>87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88</v>
      </c>
      <c r="W39" s="78">
        <v>32.1242</v>
      </c>
      <c r="Z39" s="23">
        <v>0.33399999999999996</v>
      </c>
      <c r="AA39" s="99">
        <v>0.33399999999999996</v>
      </c>
      <c r="AB39" s="78">
        <v>419</v>
      </c>
      <c r="AC39" s="78">
        <v>1939.4779695120003</v>
      </c>
      <c r="AD39" s="78">
        <v>3787.56</v>
      </c>
      <c r="AE39" s="78">
        <v>0</v>
      </c>
    </row>
    <row r="40" spans="1:31" ht="12.75">
      <c r="A40" s="23">
        <v>110</v>
      </c>
      <c r="B40" s="23">
        <v>1000</v>
      </c>
      <c r="C40" s="30" t="s">
        <v>114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110</v>
      </c>
      <c r="K40" s="35">
        <v>1</v>
      </c>
      <c r="L40" s="36">
        <v>54537.6</v>
      </c>
      <c r="M40" s="36">
        <v>19482.21728</v>
      </c>
      <c r="P40" s="23" t="s">
        <v>115</v>
      </c>
      <c r="Q40" s="23" t="s">
        <v>116</v>
      </c>
      <c r="R40" s="23" t="s">
        <v>76</v>
      </c>
      <c r="S40" s="23" t="s">
        <v>119</v>
      </c>
      <c r="T40" s="23" t="s">
        <v>78</v>
      </c>
      <c r="U40" s="23" t="s">
        <v>79</v>
      </c>
      <c r="V40" s="23" t="s">
        <v>120</v>
      </c>
      <c r="W40" s="78">
        <v>37.05</v>
      </c>
      <c r="Z40" s="23">
        <v>1</v>
      </c>
      <c r="AA40" s="99">
        <v>1</v>
      </c>
      <c r="AB40" s="78">
        <v>1445</v>
      </c>
      <c r="AC40" s="78">
        <v>6697.21728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114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110</v>
      </c>
      <c r="K41" s="35">
        <v>1</v>
      </c>
      <c r="L41" s="36">
        <v>72016.41</v>
      </c>
      <c r="M41" s="36">
        <v>22091.615148</v>
      </c>
      <c r="P41" s="23" t="s">
        <v>115</v>
      </c>
      <c r="Q41" s="23" t="s">
        <v>116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121</v>
      </c>
      <c r="W41" s="78">
        <v>48.9242</v>
      </c>
      <c r="Z41" s="23">
        <v>1</v>
      </c>
      <c r="AA41" s="99">
        <v>1</v>
      </c>
      <c r="AB41" s="78">
        <v>1908</v>
      </c>
      <c r="AC41" s="78">
        <v>8843.615148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122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123</v>
      </c>
      <c r="K42" s="35">
        <v>1</v>
      </c>
      <c r="L42" s="36">
        <v>46984.1</v>
      </c>
      <c r="M42" s="36">
        <v>18354.64748</v>
      </c>
      <c r="P42" s="23" t="s">
        <v>124</v>
      </c>
      <c r="Q42" s="23" t="s">
        <v>125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126</v>
      </c>
      <c r="W42" s="78">
        <v>31.918500000000005</v>
      </c>
      <c r="Z42" s="23">
        <v>1</v>
      </c>
      <c r="AA42" s="99">
        <v>1</v>
      </c>
      <c r="AB42" s="78">
        <v>1245</v>
      </c>
      <c r="AC42" s="78">
        <v>5769.6474800000005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122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123</v>
      </c>
      <c r="K43" s="35">
        <v>1</v>
      </c>
      <c r="L43" s="36">
        <v>49854.5</v>
      </c>
      <c r="M43" s="36">
        <v>18783.1326</v>
      </c>
      <c r="P43" s="23" t="s">
        <v>124</v>
      </c>
      <c r="Q43" s="23" t="s">
        <v>125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103</v>
      </c>
      <c r="W43" s="78">
        <v>33.8685</v>
      </c>
      <c r="Z43" s="23">
        <v>1</v>
      </c>
      <c r="AA43" s="99">
        <v>1</v>
      </c>
      <c r="AB43" s="78">
        <v>1321</v>
      </c>
      <c r="AC43" s="78">
        <v>6122.1326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122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123</v>
      </c>
      <c r="K44" s="35">
        <v>1</v>
      </c>
      <c r="L44" s="36">
        <v>65229.78</v>
      </c>
      <c r="M44" s="36">
        <v>21079.216984</v>
      </c>
      <c r="P44" s="23" t="s">
        <v>124</v>
      </c>
      <c r="Q44" s="23" t="s">
        <v>125</v>
      </c>
      <c r="R44" s="23" t="s">
        <v>76</v>
      </c>
      <c r="S44" s="23" t="s">
        <v>127</v>
      </c>
      <c r="T44" s="23" t="s">
        <v>78</v>
      </c>
      <c r="U44" s="23" t="s">
        <v>79</v>
      </c>
      <c r="V44" s="23" t="s">
        <v>128</v>
      </c>
      <c r="W44" s="78">
        <v>44.3137</v>
      </c>
      <c r="Z44" s="23">
        <v>1</v>
      </c>
      <c r="AA44" s="99">
        <v>1</v>
      </c>
      <c r="AB44" s="78">
        <v>1729</v>
      </c>
      <c r="AC44" s="78">
        <v>8010.216984000001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129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130</v>
      </c>
      <c r="I45" s="31" t="s">
        <v>72</v>
      </c>
      <c r="J45" s="34" t="s">
        <v>131</v>
      </c>
      <c r="K45" s="35">
        <v>1</v>
      </c>
      <c r="L45" s="36">
        <v>44253.78</v>
      </c>
      <c r="M45" s="36">
        <v>17947.364184</v>
      </c>
      <c r="P45" s="23" t="s">
        <v>132</v>
      </c>
      <c r="Q45" s="23" t="s">
        <v>133</v>
      </c>
      <c r="R45" s="23" t="s">
        <v>76</v>
      </c>
      <c r="S45" s="23" t="s">
        <v>127</v>
      </c>
      <c r="T45" s="23" t="s">
        <v>78</v>
      </c>
      <c r="U45" s="23" t="s">
        <v>79</v>
      </c>
      <c r="V45" s="23" t="s">
        <v>134</v>
      </c>
      <c r="W45" s="78">
        <v>30.063699999999997</v>
      </c>
      <c r="Z45" s="23">
        <v>1</v>
      </c>
      <c r="AA45" s="99">
        <v>1</v>
      </c>
      <c r="AB45" s="78">
        <v>1173</v>
      </c>
      <c r="AC45" s="78">
        <v>5434.364184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135</v>
      </c>
      <c r="D46" s="31" t="s">
        <v>67</v>
      </c>
      <c r="E46" s="32" t="s">
        <v>68</v>
      </c>
      <c r="F46" s="32" t="s">
        <v>136</v>
      </c>
      <c r="G46" s="32" t="s">
        <v>70</v>
      </c>
      <c r="H46" s="33" t="s">
        <v>71</v>
      </c>
      <c r="I46" s="31" t="s">
        <v>72</v>
      </c>
      <c r="J46" s="34" t="s">
        <v>137</v>
      </c>
      <c r="K46" s="35">
        <v>1</v>
      </c>
      <c r="L46" s="36">
        <v>40522.74</v>
      </c>
      <c r="M46" s="36">
        <v>17390.192472</v>
      </c>
      <c r="P46" s="23" t="s">
        <v>138</v>
      </c>
      <c r="Q46" s="23" t="s">
        <v>139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80</v>
      </c>
      <c r="W46" s="78">
        <v>27.529</v>
      </c>
      <c r="Z46" s="23">
        <v>1</v>
      </c>
      <c r="AA46" s="99">
        <v>1</v>
      </c>
      <c r="AB46" s="78">
        <v>1074</v>
      </c>
      <c r="AC46" s="78">
        <v>4976.192472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135</v>
      </c>
      <c r="D47" s="31" t="s">
        <v>67</v>
      </c>
      <c r="E47" s="32" t="s">
        <v>68</v>
      </c>
      <c r="F47" s="32" t="s">
        <v>136</v>
      </c>
      <c r="G47" s="32" t="s">
        <v>70</v>
      </c>
      <c r="H47" s="33" t="s">
        <v>71</v>
      </c>
      <c r="I47" s="31" t="s">
        <v>72</v>
      </c>
      <c r="J47" s="34" t="s">
        <v>137</v>
      </c>
      <c r="K47" s="35">
        <v>1</v>
      </c>
      <c r="L47" s="36">
        <v>40522.74</v>
      </c>
      <c r="M47" s="36">
        <v>19416.192472</v>
      </c>
      <c r="P47" s="23" t="s">
        <v>138</v>
      </c>
      <c r="Q47" s="23" t="s">
        <v>139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80</v>
      </c>
      <c r="W47" s="78">
        <v>27.529</v>
      </c>
      <c r="Z47" s="23">
        <v>1</v>
      </c>
      <c r="AA47" s="99">
        <v>1</v>
      </c>
      <c r="AB47" s="78">
        <v>3100</v>
      </c>
      <c r="AC47" s="78">
        <v>4976.192472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135</v>
      </c>
      <c r="D48" s="31" t="s">
        <v>67</v>
      </c>
      <c r="E48" s="32" t="s">
        <v>68</v>
      </c>
      <c r="F48" s="32" t="s">
        <v>136</v>
      </c>
      <c r="G48" s="32" t="s">
        <v>70</v>
      </c>
      <c r="H48" s="33" t="s">
        <v>71</v>
      </c>
      <c r="I48" s="31" t="s">
        <v>72</v>
      </c>
      <c r="J48" s="34" t="s">
        <v>137</v>
      </c>
      <c r="K48" s="35">
        <v>1</v>
      </c>
      <c r="L48" s="36">
        <v>40813.57</v>
      </c>
      <c r="M48" s="36">
        <v>17433.906396</v>
      </c>
      <c r="P48" s="23" t="s">
        <v>138</v>
      </c>
      <c r="Q48" s="23" t="s">
        <v>139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140</v>
      </c>
      <c r="W48" s="78">
        <v>27.726600000000005</v>
      </c>
      <c r="Z48" s="23">
        <v>1</v>
      </c>
      <c r="AA48" s="99">
        <v>1</v>
      </c>
      <c r="AB48" s="78">
        <v>1082</v>
      </c>
      <c r="AC48" s="78">
        <v>5011.906396</v>
      </c>
      <c r="AD48" s="78">
        <v>11340</v>
      </c>
      <c r="AE48" s="78">
        <v>0</v>
      </c>
    </row>
    <row r="49" ht="12.75">
      <c r="A49" s="105" t="s">
        <v>142</v>
      </c>
    </row>
    <row r="50" spans="1:31" ht="12.75">
      <c r="A50" s="23">
        <v>118</v>
      </c>
      <c r="B50" s="23">
        <v>1000</v>
      </c>
      <c r="C50" s="30" t="s">
        <v>143</v>
      </c>
      <c r="D50" s="31" t="s">
        <v>67</v>
      </c>
      <c r="E50" s="32" t="s">
        <v>68</v>
      </c>
      <c r="F50" s="32" t="s">
        <v>69</v>
      </c>
      <c r="G50" s="32" t="s">
        <v>144</v>
      </c>
      <c r="H50" s="33" t="s">
        <v>71</v>
      </c>
      <c r="I50" s="31" t="s">
        <v>72</v>
      </c>
      <c r="J50" s="34" t="s">
        <v>73</v>
      </c>
      <c r="K50" s="35">
        <v>0.333</v>
      </c>
      <c r="L50" s="36">
        <v>13494.072420000004</v>
      </c>
      <c r="M50" s="36">
        <v>5791.292093176</v>
      </c>
      <c r="P50" s="23" t="s">
        <v>145</v>
      </c>
      <c r="Q50" s="23" t="s">
        <v>146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80</v>
      </c>
      <c r="W50" s="78">
        <v>27.529</v>
      </c>
      <c r="Z50" s="23">
        <v>0.333</v>
      </c>
      <c r="AA50" s="99">
        <v>0.333</v>
      </c>
      <c r="AB50" s="78">
        <v>358</v>
      </c>
      <c r="AC50" s="78">
        <v>1657.0720931760006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147</v>
      </c>
      <c r="D51" s="31" t="s">
        <v>67</v>
      </c>
      <c r="E51" s="32" t="s">
        <v>68</v>
      </c>
      <c r="F51" s="32" t="s">
        <v>69</v>
      </c>
      <c r="G51" s="32" t="s">
        <v>144</v>
      </c>
      <c r="H51" s="33" t="s">
        <v>71</v>
      </c>
      <c r="I51" s="31" t="s">
        <v>72</v>
      </c>
      <c r="J51" s="34" t="s">
        <v>73</v>
      </c>
      <c r="K51" s="35">
        <v>0.333</v>
      </c>
      <c r="L51" s="36">
        <v>13494.072420000004</v>
      </c>
      <c r="M51" s="36">
        <v>2015.0720931760006</v>
      </c>
      <c r="P51" s="23" t="s">
        <v>148</v>
      </c>
      <c r="Q51" s="23" t="s">
        <v>149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81</v>
      </c>
      <c r="W51" s="78">
        <v>27.529</v>
      </c>
      <c r="Z51" s="23">
        <v>0.333</v>
      </c>
      <c r="AA51" s="99">
        <v>0.333</v>
      </c>
      <c r="AB51" s="78">
        <v>358</v>
      </c>
      <c r="AC51" s="78">
        <v>1657.0720931760006</v>
      </c>
      <c r="AD51" s="78">
        <v>0</v>
      </c>
      <c r="AE51" s="78">
        <v>0</v>
      </c>
    </row>
    <row r="52" spans="1:31" ht="12.75">
      <c r="A52" s="23">
        <v>118</v>
      </c>
      <c r="B52" s="23">
        <v>1000</v>
      </c>
      <c r="C52" s="30" t="s">
        <v>150</v>
      </c>
      <c r="D52" s="31" t="s">
        <v>67</v>
      </c>
      <c r="E52" s="32" t="s">
        <v>68</v>
      </c>
      <c r="F52" s="32" t="s">
        <v>69</v>
      </c>
      <c r="G52" s="32" t="s">
        <v>144</v>
      </c>
      <c r="H52" s="33" t="s">
        <v>71</v>
      </c>
      <c r="I52" s="31" t="s">
        <v>72</v>
      </c>
      <c r="J52" s="34" t="s">
        <v>73</v>
      </c>
      <c r="K52" s="35">
        <v>0.08325</v>
      </c>
      <c r="L52" s="36">
        <v>4630.2859125</v>
      </c>
      <c r="M52" s="36">
        <v>1635.654110055</v>
      </c>
      <c r="P52" s="23" t="s">
        <v>151</v>
      </c>
      <c r="Q52" s="23" t="s">
        <v>152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153</v>
      </c>
      <c r="W52" s="78">
        <v>37.7847</v>
      </c>
      <c r="Z52" s="23">
        <v>0.08325</v>
      </c>
      <c r="AA52" s="99">
        <v>0.08325</v>
      </c>
      <c r="AB52" s="78">
        <v>123</v>
      </c>
      <c r="AC52" s="78">
        <v>568.5991100550001</v>
      </c>
      <c r="AD52" s="78">
        <v>944.055</v>
      </c>
      <c r="AE52" s="78">
        <v>0</v>
      </c>
    </row>
    <row r="53" spans="1:31" ht="12.75">
      <c r="A53" s="23">
        <v>118</v>
      </c>
      <c r="B53" s="23">
        <v>1000</v>
      </c>
      <c r="C53" s="30" t="s">
        <v>143</v>
      </c>
      <c r="D53" s="31" t="s">
        <v>67</v>
      </c>
      <c r="E53" s="32" t="s">
        <v>68</v>
      </c>
      <c r="F53" s="32" t="s">
        <v>69</v>
      </c>
      <c r="G53" s="32" t="s">
        <v>144</v>
      </c>
      <c r="H53" s="33" t="s">
        <v>71</v>
      </c>
      <c r="I53" s="31" t="s">
        <v>72</v>
      </c>
      <c r="J53" s="34" t="s">
        <v>73</v>
      </c>
      <c r="K53" s="35">
        <v>0.333</v>
      </c>
      <c r="L53" s="36">
        <v>17108.724150000002</v>
      </c>
      <c r="M53" s="36">
        <v>6330.17132562</v>
      </c>
      <c r="P53" s="23" t="s">
        <v>145</v>
      </c>
      <c r="Q53" s="23" t="s">
        <v>146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104</v>
      </c>
      <c r="W53" s="78">
        <v>34.9032</v>
      </c>
      <c r="Z53" s="23">
        <v>0.333</v>
      </c>
      <c r="AA53" s="99">
        <v>0.333</v>
      </c>
      <c r="AB53" s="78">
        <v>453</v>
      </c>
      <c r="AC53" s="78">
        <v>2100.9513256200003</v>
      </c>
      <c r="AD53" s="78">
        <v>3776.22</v>
      </c>
      <c r="AE53" s="78">
        <v>0</v>
      </c>
    </row>
    <row r="54" spans="1:31" ht="12.75">
      <c r="A54" s="23">
        <v>118</v>
      </c>
      <c r="B54" s="23">
        <v>1000</v>
      </c>
      <c r="C54" s="30" t="s">
        <v>154</v>
      </c>
      <c r="D54" s="31" t="s">
        <v>67</v>
      </c>
      <c r="E54" s="32" t="s">
        <v>68</v>
      </c>
      <c r="F54" s="32" t="s">
        <v>69</v>
      </c>
      <c r="G54" s="32" t="s">
        <v>144</v>
      </c>
      <c r="H54" s="33" t="s">
        <v>71</v>
      </c>
      <c r="I54" s="31" t="s">
        <v>72</v>
      </c>
      <c r="J54" s="34" t="s">
        <v>73</v>
      </c>
      <c r="K54" s="35">
        <v>0.333</v>
      </c>
      <c r="L54" s="36">
        <v>18161.020800000002</v>
      </c>
      <c r="M54" s="36">
        <v>6487.39335424</v>
      </c>
      <c r="P54" s="23" t="s">
        <v>155</v>
      </c>
      <c r="Q54" s="23" t="s">
        <v>156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157</v>
      </c>
      <c r="W54" s="78">
        <v>37.05</v>
      </c>
      <c r="Z54" s="23">
        <v>0.333</v>
      </c>
      <c r="AA54" s="99">
        <v>0.333</v>
      </c>
      <c r="AB54" s="78">
        <v>481</v>
      </c>
      <c r="AC54" s="78">
        <v>2230.17335424</v>
      </c>
      <c r="AD54" s="78">
        <v>3776.22</v>
      </c>
      <c r="AE54" s="78">
        <v>0</v>
      </c>
    </row>
    <row r="55" spans="1:31" ht="12.75">
      <c r="A55" s="23">
        <v>118</v>
      </c>
      <c r="B55" s="23">
        <v>1000</v>
      </c>
      <c r="C55" s="30" t="s">
        <v>158</v>
      </c>
      <c r="D55" s="31" t="s">
        <v>67</v>
      </c>
      <c r="E55" s="32" t="s">
        <v>68</v>
      </c>
      <c r="F55" s="32" t="s">
        <v>69</v>
      </c>
      <c r="G55" s="32" t="s">
        <v>144</v>
      </c>
      <c r="H55" s="33" t="s">
        <v>71</v>
      </c>
      <c r="I55" s="31" t="s">
        <v>72</v>
      </c>
      <c r="J55" s="34" t="s">
        <v>73</v>
      </c>
      <c r="K55" s="35">
        <v>0.333</v>
      </c>
      <c r="L55" s="36">
        <v>19275.774930000003</v>
      </c>
      <c r="M55" s="36">
        <v>6654.285161404001</v>
      </c>
      <c r="P55" s="23" t="s">
        <v>159</v>
      </c>
      <c r="Q55" s="23" t="s">
        <v>160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161</v>
      </c>
      <c r="W55" s="78">
        <v>39.3242</v>
      </c>
      <c r="Z55" s="23">
        <v>0.333</v>
      </c>
      <c r="AA55" s="99">
        <v>0.333</v>
      </c>
      <c r="AB55" s="78">
        <v>511</v>
      </c>
      <c r="AC55" s="78">
        <v>2367.0651614040007</v>
      </c>
      <c r="AD55" s="78">
        <v>3776.22</v>
      </c>
      <c r="AE55" s="78">
        <v>0</v>
      </c>
    </row>
    <row r="56" spans="1:31" ht="12.75">
      <c r="A56" s="23">
        <v>118</v>
      </c>
      <c r="B56" s="23">
        <v>1000</v>
      </c>
      <c r="C56" s="30" t="s">
        <v>143</v>
      </c>
      <c r="D56" s="31" t="s">
        <v>67</v>
      </c>
      <c r="E56" s="32" t="s">
        <v>68</v>
      </c>
      <c r="F56" s="32" t="s">
        <v>69</v>
      </c>
      <c r="G56" s="32" t="s">
        <v>144</v>
      </c>
      <c r="H56" s="33" t="s">
        <v>71</v>
      </c>
      <c r="I56" s="31" t="s">
        <v>72</v>
      </c>
      <c r="J56" s="34" t="s">
        <v>90</v>
      </c>
      <c r="K56" s="35">
        <v>0.333</v>
      </c>
      <c r="L56" s="36">
        <v>13494.072420000004</v>
      </c>
      <c r="M56" s="36">
        <v>5791.292093176</v>
      </c>
      <c r="P56" s="23" t="s">
        <v>145</v>
      </c>
      <c r="Q56" s="23" t="s">
        <v>146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80</v>
      </c>
      <c r="W56" s="78">
        <v>27.529</v>
      </c>
      <c r="Z56" s="23">
        <v>0.333</v>
      </c>
      <c r="AA56" s="99">
        <v>0.333</v>
      </c>
      <c r="AB56" s="78">
        <v>358</v>
      </c>
      <c r="AC56" s="78">
        <v>1657.0720931760006</v>
      </c>
      <c r="AD56" s="78">
        <v>3776.22</v>
      </c>
      <c r="AE56" s="78">
        <v>0</v>
      </c>
    </row>
    <row r="57" spans="1:31" ht="12.75">
      <c r="A57" s="23">
        <v>118</v>
      </c>
      <c r="B57" s="23">
        <v>1000</v>
      </c>
      <c r="C57" s="30" t="s">
        <v>147</v>
      </c>
      <c r="D57" s="31" t="s">
        <v>67</v>
      </c>
      <c r="E57" s="32" t="s">
        <v>68</v>
      </c>
      <c r="F57" s="32" t="s">
        <v>69</v>
      </c>
      <c r="G57" s="32" t="s">
        <v>144</v>
      </c>
      <c r="H57" s="33" t="s">
        <v>71</v>
      </c>
      <c r="I57" s="31" t="s">
        <v>72</v>
      </c>
      <c r="J57" s="34" t="s">
        <v>90</v>
      </c>
      <c r="K57" s="35">
        <v>0.333</v>
      </c>
      <c r="L57" s="36">
        <v>13494.072420000004</v>
      </c>
      <c r="M57" s="36">
        <v>2015.0720931760006</v>
      </c>
      <c r="P57" s="23" t="s">
        <v>148</v>
      </c>
      <c r="Q57" s="23" t="s">
        <v>149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81</v>
      </c>
      <c r="W57" s="78">
        <v>27.529</v>
      </c>
      <c r="Z57" s="23">
        <v>0.333</v>
      </c>
      <c r="AA57" s="99">
        <v>0.333</v>
      </c>
      <c r="AB57" s="78">
        <v>358</v>
      </c>
      <c r="AC57" s="78">
        <v>1657.0720931760006</v>
      </c>
      <c r="AD57" s="78">
        <v>0</v>
      </c>
      <c r="AE57" s="78">
        <v>0</v>
      </c>
    </row>
    <row r="58" spans="1:31" ht="12.75">
      <c r="A58" s="23">
        <v>118</v>
      </c>
      <c r="B58" s="23">
        <v>1000</v>
      </c>
      <c r="C58" s="30" t="s">
        <v>150</v>
      </c>
      <c r="D58" s="31" t="s">
        <v>67</v>
      </c>
      <c r="E58" s="32" t="s">
        <v>68</v>
      </c>
      <c r="F58" s="32" t="s">
        <v>69</v>
      </c>
      <c r="G58" s="32" t="s">
        <v>144</v>
      </c>
      <c r="H58" s="33" t="s">
        <v>71</v>
      </c>
      <c r="I58" s="31" t="s">
        <v>72</v>
      </c>
      <c r="J58" s="34" t="s">
        <v>90</v>
      </c>
      <c r="K58" s="35">
        <v>0.08325</v>
      </c>
      <c r="L58" s="36">
        <v>4630.2859125</v>
      </c>
      <c r="M58" s="36">
        <v>1635.654110055</v>
      </c>
      <c r="P58" s="23" t="s">
        <v>151</v>
      </c>
      <c r="Q58" s="23" t="s">
        <v>152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153</v>
      </c>
      <c r="W58" s="78">
        <v>37.7847</v>
      </c>
      <c r="Z58" s="23">
        <v>0.08325</v>
      </c>
      <c r="AA58" s="99">
        <v>0.08325</v>
      </c>
      <c r="AB58" s="78">
        <v>123</v>
      </c>
      <c r="AC58" s="78">
        <v>568.5991100550001</v>
      </c>
      <c r="AD58" s="78">
        <v>944.055</v>
      </c>
      <c r="AE58" s="78">
        <v>0</v>
      </c>
    </row>
    <row r="59" spans="1:31" ht="12.75">
      <c r="A59" s="23">
        <v>118</v>
      </c>
      <c r="B59" s="23">
        <v>1000</v>
      </c>
      <c r="C59" s="30" t="s">
        <v>143</v>
      </c>
      <c r="D59" s="31" t="s">
        <v>67</v>
      </c>
      <c r="E59" s="32" t="s">
        <v>68</v>
      </c>
      <c r="F59" s="32" t="s">
        <v>69</v>
      </c>
      <c r="G59" s="32" t="s">
        <v>144</v>
      </c>
      <c r="H59" s="33" t="s">
        <v>71</v>
      </c>
      <c r="I59" s="31" t="s">
        <v>72</v>
      </c>
      <c r="J59" s="34" t="s">
        <v>90</v>
      </c>
      <c r="K59" s="35">
        <v>0.333</v>
      </c>
      <c r="L59" s="36">
        <v>17108.724150000002</v>
      </c>
      <c r="M59" s="36">
        <v>6330.17132562</v>
      </c>
      <c r="P59" s="23" t="s">
        <v>145</v>
      </c>
      <c r="Q59" s="23" t="s">
        <v>146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104</v>
      </c>
      <c r="W59" s="78">
        <v>34.9032</v>
      </c>
      <c r="Z59" s="23">
        <v>0.333</v>
      </c>
      <c r="AA59" s="99">
        <v>0.333</v>
      </c>
      <c r="AB59" s="78">
        <v>453</v>
      </c>
      <c r="AC59" s="78">
        <v>2100.9513256200003</v>
      </c>
      <c r="AD59" s="78">
        <v>3776.22</v>
      </c>
      <c r="AE59" s="78">
        <v>0</v>
      </c>
    </row>
    <row r="60" spans="1:31" ht="12.75">
      <c r="A60" s="23">
        <v>118</v>
      </c>
      <c r="B60" s="23">
        <v>1000</v>
      </c>
      <c r="C60" s="30" t="s">
        <v>154</v>
      </c>
      <c r="D60" s="31" t="s">
        <v>67</v>
      </c>
      <c r="E60" s="32" t="s">
        <v>68</v>
      </c>
      <c r="F60" s="32" t="s">
        <v>69</v>
      </c>
      <c r="G60" s="32" t="s">
        <v>144</v>
      </c>
      <c r="H60" s="33" t="s">
        <v>71</v>
      </c>
      <c r="I60" s="31" t="s">
        <v>72</v>
      </c>
      <c r="J60" s="34" t="s">
        <v>90</v>
      </c>
      <c r="K60" s="35">
        <v>0.333</v>
      </c>
      <c r="L60" s="36">
        <v>18161.020800000002</v>
      </c>
      <c r="M60" s="36">
        <v>6487.39335424</v>
      </c>
      <c r="P60" s="23" t="s">
        <v>155</v>
      </c>
      <c r="Q60" s="23" t="s">
        <v>156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157</v>
      </c>
      <c r="W60" s="78">
        <v>37.05</v>
      </c>
      <c r="Z60" s="23">
        <v>0.333</v>
      </c>
      <c r="AA60" s="99">
        <v>0.333</v>
      </c>
      <c r="AB60" s="78">
        <v>481</v>
      </c>
      <c r="AC60" s="78">
        <v>2230.17335424</v>
      </c>
      <c r="AD60" s="78">
        <v>3776.22</v>
      </c>
      <c r="AE60" s="78">
        <v>0</v>
      </c>
    </row>
    <row r="61" spans="1:31" ht="12.75">
      <c r="A61" s="23">
        <v>118</v>
      </c>
      <c r="B61" s="23">
        <v>1000</v>
      </c>
      <c r="C61" s="30" t="s">
        <v>158</v>
      </c>
      <c r="D61" s="31" t="s">
        <v>67</v>
      </c>
      <c r="E61" s="32" t="s">
        <v>68</v>
      </c>
      <c r="F61" s="32" t="s">
        <v>69</v>
      </c>
      <c r="G61" s="32" t="s">
        <v>144</v>
      </c>
      <c r="H61" s="33" t="s">
        <v>71</v>
      </c>
      <c r="I61" s="31" t="s">
        <v>72</v>
      </c>
      <c r="J61" s="34" t="s">
        <v>90</v>
      </c>
      <c r="K61" s="35">
        <v>0.333</v>
      </c>
      <c r="L61" s="36">
        <v>19275.774930000003</v>
      </c>
      <c r="M61" s="36">
        <v>6654.285161404001</v>
      </c>
      <c r="P61" s="23" t="s">
        <v>159</v>
      </c>
      <c r="Q61" s="23" t="s">
        <v>160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161</v>
      </c>
      <c r="W61" s="78">
        <v>39.3242</v>
      </c>
      <c r="Z61" s="23">
        <v>0.333</v>
      </c>
      <c r="AA61" s="99">
        <v>0.333</v>
      </c>
      <c r="AB61" s="78">
        <v>511</v>
      </c>
      <c r="AC61" s="78">
        <v>2367.0651614040007</v>
      </c>
      <c r="AD61" s="78">
        <v>3776.22</v>
      </c>
      <c r="AE61" s="78">
        <v>0</v>
      </c>
    </row>
    <row r="62" spans="1:31" ht="12.75">
      <c r="A62" s="23">
        <v>118</v>
      </c>
      <c r="B62" s="23">
        <v>1000</v>
      </c>
      <c r="C62" s="30" t="s">
        <v>143</v>
      </c>
      <c r="D62" s="31" t="s">
        <v>67</v>
      </c>
      <c r="E62" s="32" t="s">
        <v>68</v>
      </c>
      <c r="F62" s="32" t="s">
        <v>69</v>
      </c>
      <c r="G62" s="32" t="s">
        <v>144</v>
      </c>
      <c r="H62" s="33" t="s">
        <v>71</v>
      </c>
      <c r="I62" s="31" t="s">
        <v>72</v>
      </c>
      <c r="J62" s="34" t="s">
        <v>110</v>
      </c>
      <c r="K62" s="35">
        <v>0.33399999999999996</v>
      </c>
      <c r="L62" s="36">
        <v>13534.59516</v>
      </c>
      <c r="M62" s="36">
        <v>5808.608285648001</v>
      </c>
      <c r="P62" s="23" t="s">
        <v>145</v>
      </c>
      <c r="Q62" s="23" t="s">
        <v>146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80</v>
      </c>
      <c r="W62" s="78">
        <v>27.529</v>
      </c>
      <c r="Z62" s="23">
        <v>0.33399999999999996</v>
      </c>
      <c r="AA62" s="99">
        <v>0.33399999999999996</v>
      </c>
      <c r="AB62" s="78">
        <v>359</v>
      </c>
      <c r="AC62" s="78">
        <v>1662.0482856480003</v>
      </c>
      <c r="AD62" s="78">
        <v>3787.56</v>
      </c>
      <c r="AE62" s="78">
        <v>0</v>
      </c>
    </row>
    <row r="63" spans="1:31" ht="12.75">
      <c r="A63" s="23">
        <v>118</v>
      </c>
      <c r="B63" s="23">
        <v>1000</v>
      </c>
      <c r="C63" s="30" t="s">
        <v>147</v>
      </c>
      <c r="D63" s="31" t="s">
        <v>67</v>
      </c>
      <c r="E63" s="32" t="s">
        <v>68</v>
      </c>
      <c r="F63" s="32" t="s">
        <v>69</v>
      </c>
      <c r="G63" s="32" t="s">
        <v>144</v>
      </c>
      <c r="H63" s="33" t="s">
        <v>71</v>
      </c>
      <c r="I63" s="31" t="s">
        <v>72</v>
      </c>
      <c r="J63" s="34" t="s">
        <v>110</v>
      </c>
      <c r="K63" s="35">
        <v>0.33399999999999996</v>
      </c>
      <c r="L63" s="36">
        <v>13534.59516</v>
      </c>
      <c r="M63" s="36">
        <v>2021.0482856480003</v>
      </c>
      <c r="P63" s="23" t="s">
        <v>148</v>
      </c>
      <c r="Q63" s="23" t="s">
        <v>149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81</v>
      </c>
      <c r="W63" s="78">
        <v>27.529</v>
      </c>
      <c r="Z63" s="23">
        <v>0.33399999999999996</v>
      </c>
      <c r="AA63" s="99">
        <v>0.33399999999999996</v>
      </c>
      <c r="AB63" s="78">
        <v>359</v>
      </c>
      <c r="AC63" s="78">
        <v>1662.0482856480003</v>
      </c>
      <c r="AD63" s="78">
        <v>0</v>
      </c>
      <c r="AE63" s="78">
        <v>0</v>
      </c>
    </row>
    <row r="64" spans="1:31" ht="12.75">
      <c r="A64" s="23">
        <v>118</v>
      </c>
      <c r="B64" s="23">
        <v>1000</v>
      </c>
      <c r="C64" s="30" t="s">
        <v>150</v>
      </c>
      <c r="D64" s="31" t="s">
        <v>67</v>
      </c>
      <c r="E64" s="32" t="s">
        <v>68</v>
      </c>
      <c r="F64" s="32" t="s">
        <v>69</v>
      </c>
      <c r="G64" s="32" t="s">
        <v>144</v>
      </c>
      <c r="H64" s="33" t="s">
        <v>71</v>
      </c>
      <c r="I64" s="31" t="s">
        <v>72</v>
      </c>
      <c r="J64" s="34" t="s">
        <v>110</v>
      </c>
      <c r="K64" s="35">
        <v>0.08349999999999999</v>
      </c>
      <c r="L64" s="36">
        <v>4644.190675</v>
      </c>
      <c r="M64" s="36">
        <v>1640.19661489</v>
      </c>
      <c r="P64" s="23" t="s">
        <v>151</v>
      </c>
      <c r="Q64" s="23" t="s">
        <v>152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153</v>
      </c>
      <c r="W64" s="78">
        <v>37.7847</v>
      </c>
      <c r="Z64" s="23">
        <v>0.08349999999999999</v>
      </c>
      <c r="AA64" s="99">
        <v>0.08349999999999999</v>
      </c>
      <c r="AB64" s="78">
        <v>123</v>
      </c>
      <c r="AC64" s="78">
        <v>570.30661489</v>
      </c>
      <c r="AD64" s="78">
        <v>946.89</v>
      </c>
      <c r="AE64" s="78">
        <v>0</v>
      </c>
    </row>
    <row r="65" spans="1:31" ht="12.75">
      <c r="A65" s="23">
        <v>118</v>
      </c>
      <c r="B65" s="23">
        <v>1000</v>
      </c>
      <c r="C65" s="30" t="s">
        <v>143</v>
      </c>
      <c r="D65" s="31" t="s">
        <v>67</v>
      </c>
      <c r="E65" s="32" t="s">
        <v>68</v>
      </c>
      <c r="F65" s="32" t="s">
        <v>69</v>
      </c>
      <c r="G65" s="32" t="s">
        <v>144</v>
      </c>
      <c r="H65" s="33" t="s">
        <v>71</v>
      </c>
      <c r="I65" s="31" t="s">
        <v>72</v>
      </c>
      <c r="J65" s="34" t="s">
        <v>110</v>
      </c>
      <c r="K65" s="35">
        <v>0.33399999999999996</v>
      </c>
      <c r="L65" s="36">
        <v>17160.1017</v>
      </c>
      <c r="M65" s="36">
        <v>6349.82048876</v>
      </c>
      <c r="P65" s="23" t="s">
        <v>145</v>
      </c>
      <c r="Q65" s="23" t="s">
        <v>146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104</v>
      </c>
      <c r="W65" s="78">
        <v>34.9032</v>
      </c>
      <c r="Z65" s="23">
        <v>0.33399999999999996</v>
      </c>
      <c r="AA65" s="99">
        <v>0.33399999999999996</v>
      </c>
      <c r="AB65" s="78">
        <v>455</v>
      </c>
      <c r="AC65" s="78">
        <v>2107.26048876</v>
      </c>
      <c r="AD65" s="78">
        <v>3787.56</v>
      </c>
      <c r="AE65" s="78">
        <v>0</v>
      </c>
    </row>
    <row r="66" spans="1:31" ht="12.75">
      <c r="A66" s="23">
        <v>118</v>
      </c>
      <c r="B66" s="23">
        <v>1000</v>
      </c>
      <c r="C66" s="30" t="s">
        <v>154</v>
      </c>
      <c r="D66" s="31" t="s">
        <v>67</v>
      </c>
      <c r="E66" s="32" t="s">
        <v>68</v>
      </c>
      <c r="F66" s="32" t="s">
        <v>69</v>
      </c>
      <c r="G66" s="32" t="s">
        <v>144</v>
      </c>
      <c r="H66" s="33" t="s">
        <v>71</v>
      </c>
      <c r="I66" s="31" t="s">
        <v>72</v>
      </c>
      <c r="J66" s="34" t="s">
        <v>110</v>
      </c>
      <c r="K66" s="35">
        <v>0.33399999999999996</v>
      </c>
      <c r="L66" s="36">
        <v>18215.5584</v>
      </c>
      <c r="M66" s="36">
        <v>6507.430571520001</v>
      </c>
      <c r="P66" s="23" t="s">
        <v>155</v>
      </c>
      <c r="Q66" s="23" t="s">
        <v>156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157</v>
      </c>
      <c r="W66" s="78">
        <v>37.05</v>
      </c>
      <c r="Z66" s="23">
        <v>0.33399999999999996</v>
      </c>
      <c r="AA66" s="99">
        <v>0.33399999999999996</v>
      </c>
      <c r="AB66" s="78">
        <v>483</v>
      </c>
      <c r="AC66" s="78">
        <v>2236.8705715200003</v>
      </c>
      <c r="AD66" s="78">
        <v>3787.56</v>
      </c>
      <c r="AE66" s="78">
        <v>0</v>
      </c>
    </row>
    <row r="67" spans="1:31" ht="12.75">
      <c r="A67" s="23">
        <v>118</v>
      </c>
      <c r="B67" s="23">
        <v>1000</v>
      </c>
      <c r="C67" s="30" t="s">
        <v>158</v>
      </c>
      <c r="D67" s="31" t="s">
        <v>67</v>
      </c>
      <c r="E67" s="32" t="s">
        <v>68</v>
      </c>
      <c r="F67" s="32" t="s">
        <v>69</v>
      </c>
      <c r="G67" s="32" t="s">
        <v>144</v>
      </c>
      <c r="H67" s="33" t="s">
        <v>71</v>
      </c>
      <c r="I67" s="31" t="s">
        <v>72</v>
      </c>
      <c r="J67" s="34" t="s">
        <v>110</v>
      </c>
      <c r="K67" s="35">
        <v>0.33399999999999996</v>
      </c>
      <c r="L67" s="36">
        <v>19333.660140000004</v>
      </c>
      <c r="M67" s="36">
        <v>6673.733465192001</v>
      </c>
      <c r="P67" s="23" t="s">
        <v>159</v>
      </c>
      <c r="Q67" s="23" t="s">
        <v>160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161</v>
      </c>
      <c r="W67" s="78">
        <v>39.3242</v>
      </c>
      <c r="Z67" s="23">
        <v>0.33399999999999996</v>
      </c>
      <c r="AA67" s="99">
        <v>0.33399999999999996</v>
      </c>
      <c r="AB67" s="78">
        <v>512</v>
      </c>
      <c r="AC67" s="78">
        <v>2374.1734651920005</v>
      </c>
      <c r="AD67" s="78">
        <v>3787.56</v>
      </c>
      <c r="AE67" s="78">
        <v>0</v>
      </c>
    </row>
    <row r="68" ht="12.75">
      <c r="A68" s="105" t="s">
        <v>163</v>
      </c>
    </row>
    <row r="69" spans="1:31" ht="12.75">
      <c r="A69" s="23">
        <v>130</v>
      </c>
      <c r="B69" s="23">
        <v>2400</v>
      </c>
      <c r="C69" s="30" t="s">
        <v>164</v>
      </c>
      <c r="D69" s="31" t="s">
        <v>67</v>
      </c>
      <c r="E69" s="32" t="s">
        <v>165</v>
      </c>
      <c r="F69" s="32" t="s">
        <v>69</v>
      </c>
      <c r="G69" s="32" t="s">
        <v>70</v>
      </c>
      <c r="H69" s="33" t="s">
        <v>71</v>
      </c>
      <c r="I69" s="31" t="s">
        <v>72</v>
      </c>
      <c r="J69" s="34" t="s">
        <v>166</v>
      </c>
      <c r="K69" s="35">
        <v>1</v>
      </c>
      <c r="L69" s="36">
        <v>87026.02</v>
      </c>
      <c r="M69" s="36">
        <v>24332.795256</v>
      </c>
      <c r="P69" s="23" t="s">
        <v>167</v>
      </c>
      <c r="Q69" s="23" t="s">
        <v>168</v>
      </c>
      <c r="R69" s="23" t="s">
        <v>76</v>
      </c>
      <c r="S69" s="23" t="s">
        <v>77</v>
      </c>
      <c r="T69" s="23" t="s">
        <v>169</v>
      </c>
      <c r="U69" s="23" t="s">
        <v>79</v>
      </c>
      <c r="V69" s="23" t="s">
        <v>170</v>
      </c>
      <c r="W69" s="78">
        <v>45.8998</v>
      </c>
      <c r="Z69" s="23">
        <v>1</v>
      </c>
      <c r="AA69" s="99">
        <v>1</v>
      </c>
      <c r="AB69" s="78">
        <v>2306</v>
      </c>
      <c r="AC69" s="78">
        <v>10686.795256000001</v>
      </c>
      <c r="AD69" s="78">
        <v>11340</v>
      </c>
      <c r="AE69" s="78">
        <v>0</v>
      </c>
    </row>
    <row r="70" ht="12.75">
      <c r="A70" s="105" t="s">
        <v>172</v>
      </c>
    </row>
    <row r="71" spans="1:31" ht="12.75">
      <c r="A71" s="23">
        <v>131</v>
      </c>
      <c r="B71" s="23">
        <v>2400</v>
      </c>
      <c r="C71" s="30" t="s">
        <v>173</v>
      </c>
      <c r="D71" s="31" t="s">
        <v>67</v>
      </c>
      <c r="E71" s="32" t="s">
        <v>165</v>
      </c>
      <c r="F71" s="32" t="s">
        <v>69</v>
      </c>
      <c r="G71" s="32" t="s">
        <v>174</v>
      </c>
      <c r="H71" s="33" t="s">
        <v>71</v>
      </c>
      <c r="I71" s="31" t="s">
        <v>72</v>
      </c>
      <c r="J71" s="34" t="s">
        <v>166</v>
      </c>
      <c r="K71" s="35">
        <v>1</v>
      </c>
      <c r="L71" s="36">
        <v>64308.67</v>
      </c>
      <c r="M71" s="36">
        <v>20941.104676</v>
      </c>
      <c r="P71" s="23" t="s">
        <v>175</v>
      </c>
      <c r="Q71" s="23" t="s">
        <v>176</v>
      </c>
      <c r="R71" s="23" t="s">
        <v>76</v>
      </c>
      <c r="S71" s="23" t="s">
        <v>127</v>
      </c>
      <c r="T71" s="23" t="s">
        <v>177</v>
      </c>
      <c r="U71" s="23" t="s">
        <v>79</v>
      </c>
      <c r="V71" s="23" t="s">
        <v>178</v>
      </c>
      <c r="W71" s="78">
        <v>41.43600000000001</v>
      </c>
      <c r="Z71" s="23">
        <v>1</v>
      </c>
      <c r="AA71" s="99">
        <v>1</v>
      </c>
      <c r="AB71" s="78">
        <v>1704</v>
      </c>
      <c r="AC71" s="78">
        <v>7897.104676</v>
      </c>
      <c r="AD71" s="78">
        <v>11340</v>
      </c>
      <c r="AE71" s="78">
        <v>0</v>
      </c>
    </row>
    <row r="72" ht="12.75">
      <c r="A72" s="105" t="s">
        <v>180</v>
      </c>
    </row>
    <row r="73" spans="1:31" ht="12.75">
      <c r="A73" s="23">
        <v>140</v>
      </c>
      <c r="B73" s="23">
        <v>1000</v>
      </c>
      <c r="C73" s="30" t="s">
        <v>181</v>
      </c>
      <c r="D73" s="31" t="s">
        <v>67</v>
      </c>
      <c r="E73" s="32" t="s">
        <v>68</v>
      </c>
      <c r="F73" s="32" t="s">
        <v>182</v>
      </c>
      <c r="G73" s="32" t="s">
        <v>174</v>
      </c>
      <c r="H73" s="33" t="s">
        <v>71</v>
      </c>
      <c r="I73" s="31" t="s">
        <v>72</v>
      </c>
      <c r="J73" s="34" t="s">
        <v>183</v>
      </c>
      <c r="K73" s="35">
        <v>1</v>
      </c>
      <c r="L73" s="36">
        <v>25738.14</v>
      </c>
      <c r="M73" s="36">
        <v>3842.643592</v>
      </c>
      <c r="P73" s="23" t="s">
        <v>184</v>
      </c>
      <c r="Q73" s="23" t="s">
        <v>185</v>
      </c>
      <c r="R73" s="23" t="s">
        <v>76</v>
      </c>
      <c r="S73" s="23" t="s">
        <v>77</v>
      </c>
      <c r="T73" s="23" t="s">
        <v>186</v>
      </c>
      <c r="U73" s="23" t="s">
        <v>79</v>
      </c>
      <c r="V73" s="23" t="s">
        <v>187</v>
      </c>
      <c r="W73" s="78">
        <v>17.5807</v>
      </c>
      <c r="Z73" s="23">
        <v>1</v>
      </c>
      <c r="AA73" s="99">
        <v>1</v>
      </c>
      <c r="AB73" s="78">
        <v>682</v>
      </c>
      <c r="AC73" s="78">
        <v>3160.643592</v>
      </c>
      <c r="AD73" s="78">
        <v>0</v>
      </c>
      <c r="AE73" s="78">
        <v>0</v>
      </c>
    </row>
    <row r="74" spans="1:31" ht="12.75">
      <c r="A74" s="23">
        <v>140</v>
      </c>
      <c r="B74" s="23">
        <v>1000</v>
      </c>
      <c r="C74" s="30" t="s">
        <v>181</v>
      </c>
      <c r="D74" s="31" t="s">
        <v>67</v>
      </c>
      <c r="E74" s="32" t="s">
        <v>68</v>
      </c>
      <c r="F74" s="32" t="s">
        <v>182</v>
      </c>
      <c r="G74" s="32" t="s">
        <v>174</v>
      </c>
      <c r="H74" s="33" t="s">
        <v>71</v>
      </c>
      <c r="I74" s="31" t="s">
        <v>72</v>
      </c>
      <c r="J74" s="34" t="s">
        <v>183</v>
      </c>
      <c r="K74" s="35">
        <v>1</v>
      </c>
      <c r="L74" s="36">
        <v>28610.66</v>
      </c>
      <c r="M74" s="36">
        <v>11425.789047999999</v>
      </c>
      <c r="P74" s="23" t="s">
        <v>184</v>
      </c>
      <c r="Q74" s="23" t="s">
        <v>185</v>
      </c>
      <c r="R74" s="23" t="s">
        <v>76</v>
      </c>
      <c r="S74" s="23" t="s">
        <v>77</v>
      </c>
      <c r="T74" s="23" t="s">
        <v>186</v>
      </c>
      <c r="U74" s="23" t="s">
        <v>79</v>
      </c>
      <c r="V74" s="23" t="s">
        <v>188</v>
      </c>
      <c r="W74" s="78">
        <v>19.5428</v>
      </c>
      <c r="Z74" s="23">
        <v>1</v>
      </c>
      <c r="AA74" s="99">
        <v>1</v>
      </c>
      <c r="AB74" s="78">
        <v>758</v>
      </c>
      <c r="AC74" s="78">
        <v>3513.389048</v>
      </c>
      <c r="AD74" s="78">
        <v>0</v>
      </c>
      <c r="AE74" s="78">
        <v>7154.4</v>
      </c>
    </row>
    <row r="75" ht="12.75">
      <c r="A75" s="105" t="s">
        <v>190</v>
      </c>
    </row>
    <row r="76" spans="1:31" ht="12.75">
      <c r="A76" s="23">
        <v>142</v>
      </c>
      <c r="B76" s="23">
        <v>2400</v>
      </c>
      <c r="C76" s="30" t="s">
        <v>191</v>
      </c>
      <c r="D76" s="31" t="s">
        <v>67</v>
      </c>
      <c r="E76" s="32" t="s">
        <v>165</v>
      </c>
      <c r="F76" s="32" t="s">
        <v>192</v>
      </c>
      <c r="G76" s="32" t="s">
        <v>193</v>
      </c>
      <c r="H76" s="33" t="s">
        <v>71</v>
      </c>
      <c r="I76" s="31" t="s">
        <v>72</v>
      </c>
      <c r="J76" s="34" t="s">
        <v>166</v>
      </c>
      <c r="K76" s="35">
        <v>1</v>
      </c>
      <c r="L76" s="36">
        <v>19476.17</v>
      </c>
      <c r="M76" s="36">
        <v>10062.073676</v>
      </c>
      <c r="P76" s="23" t="s">
        <v>194</v>
      </c>
      <c r="Q76" s="23" t="s">
        <v>195</v>
      </c>
      <c r="R76" s="23" t="s">
        <v>76</v>
      </c>
      <c r="S76" s="23" t="s">
        <v>77</v>
      </c>
      <c r="T76" s="23" t="s">
        <v>196</v>
      </c>
      <c r="U76" s="23" t="s">
        <v>79</v>
      </c>
      <c r="V76" s="23" t="s">
        <v>197</v>
      </c>
      <c r="W76" s="78">
        <v>12.6141</v>
      </c>
      <c r="Z76" s="23">
        <v>1</v>
      </c>
      <c r="AA76" s="99">
        <v>1</v>
      </c>
      <c r="AB76" s="78">
        <v>516</v>
      </c>
      <c r="AC76" s="78">
        <v>2391.673676</v>
      </c>
      <c r="AD76" s="78">
        <v>0</v>
      </c>
      <c r="AE76" s="78">
        <v>7154.4</v>
      </c>
    </row>
    <row r="77" spans="1:31" ht="12.75">
      <c r="A77" s="23">
        <v>142</v>
      </c>
      <c r="B77" s="23">
        <v>2400</v>
      </c>
      <c r="C77" s="30" t="s">
        <v>198</v>
      </c>
      <c r="D77" s="31" t="s">
        <v>67</v>
      </c>
      <c r="E77" s="32" t="s">
        <v>165</v>
      </c>
      <c r="F77" s="32" t="s">
        <v>192</v>
      </c>
      <c r="G77" s="32" t="s">
        <v>193</v>
      </c>
      <c r="H77" s="33" t="s">
        <v>71</v>
      </c>
      <c r="I77" s="31" t="s">
        <v>72</v>
      </c>
      <c r="J77" s="34" t="s">
        <v>166</v>
      </c>
      <c r="K77" s="35">
        <v>1</v>
      </c>
      <c r="L77" s="36">
        <v>27328.34</v>
      </c>
      <c r="M77" s="36">
        <v>11234.320152</v>
      </c>
      <c r="P77" s="23" t="s">
        <v>199</v>
      </c>
      <c r="Q77" s="23" t="s">
        <v>200</v>
      </c>
      <c r="R77" s="23" t="s">
        <v>76</v>
      </c>
      <c r="S77" s="23" t="s">
        <v>77</v>
      </c>
      <c r="T77" s="23" t="s">
        <v>196</v>
      </c>
      <c r="U77" s="23" t="s">
        <v>79</v>
      </c>
      <c r="V77" s="23" t="s">
        <v>201</v>
      </c>
      <c r="W77" s="78">
        <v>17.6997</v>
      </c>
      <c r="Z77" s="23">
        <v>1</v>
      </c>
      <c r="AA77" s="99">
        <v>1</v>
      </c>
      <c r="AB77" s="78">
        <v>724</v>
      </c>
      <c r="AC77" s="78">
        <v>3355.920152</v>
      </c>
      <c r="AD77" s="78">
        <v>0</v>
      </c>
      <c r="AE77" s="78">
        <v>7154.4</v>
      </c>
    </row>
    <row r="78" spans="1:31" ht="12.75">
      <c r="A78" s="23">
        <v>142</v>
      </c>
      <c r="B78" s="23">
        <v>2400</v>
      </c>
      <c r="C78" s="30" t="s">
        <v>202</v>
      </c>
      <c r="D78" s="31" t="s">
        <v>67</v>
      </c>
      <c r="E78" s="32" t="s">
        <v>165</v>
      </c>
      <c r="F78" s="32" t="s">
        <v>192</v>
      </c>
      <c r="G78" s="32" t="s">
        <v>193</v>
      </c>
      <c r="H78" s="33" t="s">
        <v>71</v>
      </c>
      <c r="I78" s="31" t="s">
        <v>72</v>
      </c>
      <c r="J78" s="34" t="s">
        <v>166</v>
      </c>
      <c r="K78" s="35">
        <v>1</v>
      </c>
      <c r="L78" s="36">
        <v>40850.48</v>
      </c>
      <c r="M78" s="36">
        <v>13253.838944</v>
      </c>
      <c r="P78" s="23" t="s">
        <v>203</v>
      </c>
      <c r="Q78" s="23" t="s">
        <v>204</v>
      </c>
      <c r="R78" s="23" t="s">
        <v>76</v>
      </c>
      <c r="S78" s="23" t="s">
        <v>77</v>
      </c>
      <c r="T78" s="23" t="s">
        <v>205</v>
      </c>
      <c r="U78" s="23" t="s">
        <v>79</v>
      </c>
      <c r="V78" s="23" t="s">
        <v>206</v>
      </c>
      <c r="W78" s="78">
        <v>21.5456</v>
      </c>
      <c r="Z78" s="23">
        <v>1</v>
      </c>
      <c r="AA78" s="99">
        <v>1</v>
      </c>
      <c r="AB78" s="78">
        <v>1083</v>
      </c>
      <c r="AC78" s="78">
        <v>5016.438944</v>
      </c>
      <c r="AD78" s="78">
        <v>0</v>
      </c>
      <c r="AE78" s="78">
        <v>7154.4</v>
      </c>
    </row>
    <row r="79" ht="12.75">
      <c r="A79" s="105" t="s">
        <v>209</v>
      </c>
    </row>
    <row r="80" spans="1:31" ht="12.75">
      <c r="A80" s="23">
        <v>172</v>
      </c>
      <c r="B80" s="23">
        <v>1000</v>
      </c>
      <c r="C80" s="30" t="s">
        <v>210</v>
      </c>
      <c r="D80" s="31" t="s">
        <v>67</v>
      </c>
      <c r="E80" s="32" t="s">
        <v>211</v>
      </c>
      <c r="F80" s="32" t="s">
        <v>136</v>
      </c>
      <c r="G80" s="32" t="s">
        <v>212</v>
      </c>
      <c r="H80" s="33" t="s">
        <v>71</v>
      </c>
      <c r="I80" s="31" t="s">
        <v>72</v>
      </c>
      <c r="J80" s="34" t="s">
        <v>73</v>
      </c>
      <c r="K80" s="35">
        <v>0.333</v>
      </c>
      <c r="L80" s="36">
        <v>17641.19781</v>
      </c>
      <c r="M80" s="36">
        <v>6409.559091068</v>
      </c>
      <c r="P80" s="23" t="s">
        <v>213</v>
      </c>
      <c r="Q80" s="23" t="s">
        <v>214</v>
      </c>
      <c r="R80" s="23" t="s">
        <v>76</v>
      </c>
      <c r="S80" s="23" t="s">
        <v>127</v>
      </c>
      <c r="T80" s="23" t="s">
        <v>78</v>
      </c>
      <c r="U80" s="23" t="s">
        <v>79</v>
      </c>
      <c r="V80" s="23" t="s">
        <v>215</v>
      </c>
      <c r="W80" s="78">
        <v>35.9895</v>
      </c>
      <c r="Z80" s="23">
        <v>0.333</v>
      </c>
      <c r="AA80" s="99">
        <v>0.333</v>
      </c>
      <c r="AB80" s="78">
        <v>467</v>
      </c>
      <c r="AC80" s="78">
        <v>2166.3390910680005</v>
      </c>
      <c r="AD80" s="78">
        <v>3776.22</v>
      </c>
      <c r="AE80" s="78">
        <v>0</v>
      </c>
    </row>
    <row r="81" spans="1:31" ht="12.75">
      <c r="A81" s="23">
        <v>172</v>
      </c>
      <c r="B81" s="23">
        <v>1000</v>
      </c>
      <c r="C81" s="30" t="s">
        <v>210</v>
      </c>
      <c r="D81" s="31" t="s">
        <v>67</v>
      </c>
      <c r="E81" s="32" t="s">
        <v>211</v>
      </c>
      <c r="F81" s="32" t="s">
        <v>136</v>
      </c>
      <c r="G81" s="32" t="s">
        <v>212</v>
      </c>
      <c r="H81" s="33" t="s">
        <v>71</v>
      </c>
      <c r="I81" s="31" t="s">
        <v>72</v>
      </c>
      <c r="J81" s="34" t="s">
        <v>90</v>
      </c>
      <c r="K81" s="35">
        <v>0.333</v>
      </c>
      <c r="L81" s="36">
        <v>17641.19781</v>
      </c>
      <c r="M81" s="36">
        <v>6409.559091068</v>
      </c>
      <c r="P81" s="23" t="s">
        <v>213</v>
      </c>
      <c r="Q81" s="23" t="s">
        <v>214</v>
      </c>
      <c r="R81" s="23" t="s">
        <v>76</v>
      </c>
      <c r="S81" s="23" t="s">
        <v>127</v>
      </c>
      <c r="T81" s="23" t="s">
        <v>78</v>
      </c>
      <c r="U81" s="23" t="s">
        <v>79</v>
      </c>
      <c r="V81" s="23" t="s">
        <v>215</v>
      </c>
      <c r="W81" s="78">
        <v>35.9895</v>
      </c>
      <c r="Z81" s="23">
        <v>0.333</v>
      </c>
      <c r="AA81" s="99">
        <v>0.333</v>
      </c>
      <c r="AB81" s="78">
        <v>467</v>
      </c>
      <c r="AC81" s="78">
        <v>2166.3390910680005</v>
      </c>
      <c r="AD81" s="78">
        <v>3776.22</v>
      </c>
      <c r="AE81" s="78">
        <v>0</v>
      </c>
    </row>
    <row r="82" spans="1:31" ht="12.75">
      <c r="A82" s="23">
        <v>172</v>
      </c>
      <c r="B82" s="23">
        <v>1000</v>
      </c>
      <c r="C82" s="30" t="s">
        <v>210</v>
      </c>
      <c r="D82" s="31" t="s">
        <v>67</v>
      </c>
      <c r="E82" s="32" t="s">
        <v>211</v>
      </c>
      <c r="F82" s="32" t="s">
        <v>136</v>
      </c>
      <c r="G82" s="32" t="s">
        <v>212</v>
      </c>
      <c r="H82" s="33" t="s">
        <v>71</v>
      </c>
      <c r="I82" s="31" t="s">
        <v>72</v>
      </c>
      <c r="J82" s="34" t="s">
        <v>110</v>
      </c>
      <c r="K82" s="35">
        <v>0.33399999999999996</v>
      </c>
      <c r="L82" s="36">
        <v>17694.174379999997</v>
      </c>
      <c r="M82" s="36">
        <v>6429.404613864</v>
      </c>
      <c r="P82" s="23" t="s">
        <v>213</v>
      </c>
      <c r="Q82" s="23" t="s">
        <v>214</v>
      </c>
      <c r="R82" s="23" t="s">
        <v>76</v>
      </c>
      <c r="S82" s="23" t="s">
        <v>127</v>
      </c>
      <c r="T82" s="23" t="s">
        <v>78</v>
      </c>
      <c r="U82" s="23" t="s">
        <v>79</v>
      </c>
      <c r="V82" s="23" t="s">
        <v>215</v>
      </c>
      <c r="W82" s="78">
        <v>35.9895</v>
      </c>
      <c r="Z82" s="23">
        <v>0.33399999999999996</v>
      </c>
      <c r="AA82" s="99">
        <v>0.33399999999999996</v>
      </c>
      <c r="AB82" s="78">
        <v>469</v>
      </c>
      <c r="AC82" s="78">
        <v>2172.8446138639997</v>
      </c>
      <c r="AD82" s="78">
        <v>3787.56</v>
      </c>
      <c r="AE82" s="78">
        <v>0</v>
      </c>
    </row>
    <row r="83" ht="12.75">
      <c r="A83" s="105" t="s">
        <v>217</v>
      </c>
    </row>
    <row r="84" spans="1:31" ht="12.75">
      <c r="A84" s="23">
        <v>186</v>
      </c>
      <c r="B84" s="23">
        <v>2600</v>
      </c>
      <c r="C84" s="30" t="s">
        <v>218</v>
      </c>
      <c r="D84" s="31" t="s">
        <v>67</v>
      </c>
      <c r="E84" s="32" t="s">
        <v>219</v>
      </c>
      <c r="F84" s="32" t="s">
        <v>127</v>
      </c>
      <c r="G84" s="32" t="s">
        <v>220</v>
      </c>
      <c r="H84" s="33" t="s">
        <v>71</v>
      </c>
      <c r="I84" s="31" t="s">
        <v>72</v>
      </c>
      <c r="J84" s="34" t="s">
        <v>166</v>
      </c>
      <c r="K84" s="35">
        <v>0</v>
      </c>
      <c r="L84" s="36">
        <v>0</v>
      </c>
      <c r="M84" s="36">
        <v>0</v>
      </c>
      <c r="P84" s="23" t="s">
        <v>221</v>
      </c>
      <c r="Q84" s="23" t="s">
        <v>222</v>
      </c>
      <c r="R84" s="23" t="s">
        <v>76</v>
      </c>
      <c r="S84" s="23" t="s">
        <v>223</v>
      </c>
      <c r="T84" s="23" t="s">
        <v>224</v>
      </c>
      <c r="U84" s="23" t="s">
        <v>225</v>
      </c>
      <c r="V84" s="23" t="s">
        <v>226</v>
      </c>
      <c r="W84" s="78">
        <v>12.0577</v>
      </c>
      <c r="Z84" s="23">
        <v>0</v>
      </c>
      <c r="AA84" s="99">
        <v>1</v>
      </c>
      <c r="AB84" s="78">
        <v>0</v>
      </c>
      <c r="AC84" s="78">
        <v>0</v>
      </c>
      <c r="AD84" s="78">
        <v>0</v>
      </c>
      <c r="AE84" s="78">
        <v>0</v>
      </c>
    </row>
    <row r="85" spans="1:31" ht="12.75">
      <c r="A85" s="23">
        <v>186</v>
      </c>
      <c r="B85" s="23">
        <v>2600</v>
      </c>
      <c r="C85" s="30" t="s">
        <v>227</v>
      </c>
      <c r="D85" s="31" t="s">
        <v>67</v>
      </c>
      <c r="E85" s="32" t="s">
        <v>219</v>
      </c>
      <c r="F85" s="32" t="s">
        <v>127</v>
      </c>
      <c r="G85" s="32" t="s">
        <v>220</v>
      </c>
      <c r="H85" s="33" t="s">
        <v>71</v>
      </c>
      <c r="I85" s="31" t="s">
        <v>72</v>
      </c>
      <c r="J85" s="34" t="s">
        <v>166</v>
      </c>
      <c r="K85" s="35">
        <v>1</v>
      </c>
      <c r="L85" s="36">
        <v>25407.22</v>
      </c>
      <c r="M85" s="36">
        <v>9098.4</v>
      </c>
      <c r="P85" s="23" t="s">
        <v>228</v>
      </c>
      <c r="Q85" s="23" t="s">
        <v>229</v>
      </c>
      <c r="R85" s="23" t="s">
        <v>76</v>
      </c>
      <c r="S85" s="23" t="s">
        <v>77</v>
      </c>
      <c r="T85" s="23" t="s">
        <v>230</v>
      </c>
      <c r="U85" s="23" t="s">
        <v>79</v>
      </c>
      <c r="V85" s="23" t="s">
        <v>231</v>
      </c>
      <c r="W85" s="78">
        <v>13.4004</v>
      </c>
      <c r="Z85" s="23">
        <v>1</v>
      </c>
      <c r="AA85" s="99">
        <v>1</v>
      </c>
      <c r="AB85" s="78">
        <v>1944</v>
      </c>
      <c r="AC85" s="78">
        <v>0</v>
      </c>
      <c r="AD85" s="78">
        <v>0</v>
      </c>
      <c r="AE85" s="78">
        <v>7154.4</v>
      </c>
    </row>
    <row r="86" spans="1:31" ht="12.75">
      <c r="A86" s="23">
        <v>186</v>
      </c>
      <c r="B86" s="23">
        <v>2600</v>
      </c>
      <c r="C86" s="30" t="s">
        <v>227</v>
      </c>
      <c r="D86" s="31" t="s">
        <v>67</v>
      </c>
      <c r="E86" s="32" t="s">
        <v>219</v>
      </c>
      <c r="F86" s="32" t="s">
        <v>127</v>
      </c>
      <c r="G86" s="32" t="s">
        <v>220</v>
      </c>
      <c r="H86" s="33" t="s">
        <v>71</v>
      </c>
      <c r="I86" s="31" t="s">
        <v>72</v>
      </c>
      <c r="J86" s="34" t="s">
        <v>166</v>
      </c>
      <c r="K86" s="35">
        <v>1</v>
      </c>
      <c r="L86" s="36">
        <v>26401.15</v>
      </c>
      <c r="M86" s="36">
        <v>2020</v>
      </c>
      <c r="P86" s="23" t="s">
        <v>228</v>
      </c>
      <c r="Q86" s="23" t="s">
        <v>229</v>
      </c>
      <c r="R86" s="23" t="s">
        <v>76</v>
      </c>
      <c r="S86" s="23" t="s">
        <v>77</v>
      </c>
      <c r="T86" s="23" t="s">
        <v>230</v>
      </c>
      <c r="U86" s="23" t="s">
        <v>79</v>
      </c>
      <c r="V86" s="23" t="s">
        <v>232</v>
      </c>
      <c r="W86" s="78">
        <v>13.9247</v>
      </c>
      <c r="Z86" s="23">
        <v>1</v>
      </c>
      <c r="AA86" s="99">
        <v>1</v>
      </c>
      <c r="AB86" s="78">
        <v>2020</v>
      </c>
      <c r="AC86" s="78">
        <v>0</v>
      </c>
      <c r="AD86" s="78">
        <v>0</v>
      </c>
      <c r="AE86" s="78">
        <v>0</v>
      </c>
    </row>
    <row r="87" spans="1:31" ht="12.75">
      <c r="A87" s="23">
        <v>186</v>
      </c>
      <c r="B87" s="23">
        <v>2600</v>
      </c>
      <c r="C87" s="30" t="s">
        <v>227</v>
      </c>
      <c r="D87" s="31" t="s">
        <v>67</v>
      </c>
      <c r="E87" s="32" t="s">
        <v>219</v>
      </c>
      <c r="F87" s="32" t="s">
        <v>127</v>
      </c>
      <c r="G87" s="32" t="s">
        <v>220</v>
      </c>
      <c r="H87" s="33" t="s">
        <v>71</v>
      </c>
      <c r="I87" s="31" t="s">
        <v>72</v>
      </c>
      <c r="J87" s="34" t="s">
        <v>166</v>
      </c>
      <c r="K87" s="35">
        <v>1</v>
      </c>
      <c r="L87" s="36">
        <v>27395.08</v>
      </c>
      <c r="M87" s="36">
        <v>7880.4</v>
      </c>
      <c r="P87" s="23" t="s">
        <v>228</v>
      </c>
      <c r="Q87" s="23" t="s">
        <v>229</v>
      </c>
      <c r="R87" s="23" t="s">
        <v>76</v>
      </c>
      <c r="S87" s="23" t="s">
        <v>77</v>
      </c>
      <c r="T87" s="23" t="s">
        <v>230</v>
      </c>
      <c r="U87" s="23" t="s">
        <v>79</v>
      </c>
      <c r="V87" s="23" t="s">
        <v>233</v>
      </c>
      <c r="W87" s="78">
        <v>14.448900000000002</v>
      </c>
      <c r="Z87" s="23">
        <v>1</v>
      </c>
      <c r="AA87" s="99">
        <v>1</v>
      </c>
      <c r="AB87" s="78">
        <v>726</v>
      </c>
      <c r="AC87" s="78">
        <v>0</v>
      </c>
      <c r="AD87" s="78">
        <v>0</v>
      </c>
      <c r="AE87" s="78">
        <v>7154.4</v>
      </c>
    </row>
    <row r="88" spans="1:31" ht="12.75">
      <c r="A88" s="23">
        <v>186</v>
      </c>
      <c r="B88" s="23">
        <v>2600</v>
      </c>
      <c r="C88" s="30" t="s">
        <v>234</v>
      </c>
      <c r="D88" s="31" t="s">
        <v>67</v>
      </c>
      <c r="E88" s="32" t="s">
        <v>219</v>
      </c>
      <c r="F88" s="32" t="s">
        <v>127</v>
      </c>
      <c r="G88" s="32" t="s">
        <v>220</v>
      </c>
      <c r="H88" s="33" t="s">
        <v>71</v>
      </c>
      <c r="I88" s="31" t="s">
        <v>72</v>
      </c>
      <c r="J88" s="34" t="s">
        <v>166</v>
      </c>
      <c r="K88" s="35">
        <v>1</v>
      </c>
      <c r="L88" s="36">
        <v>32068.17</v>
      </c>
      <c r="M88" s="36">
        <v>11589.371276</v>
      </c>
      <c r="P88" s="23" t="s">
        <v>235</v>
      </c>
      <c r="Q88" s="23" t="s">
        <v>236</v>
      </c>
      <c r="R88" s="23" t="s">
        <v>76</v>
      </c>
      <c r="S88" s="23" t="s">
        <v>77</v>
      </c>
      <c r="T88" s="23" t="s">
        <v>205</v>
      </c>
      <c r="U88" s="23" t="s">
        <v>79</v>
      </c>
      <c r="V88" s="23" t="s">
        <v>237</v>
      </c>
      <c r="W88" s="78">
        <v>16.9136</v>
      </c>
      <c r="Z88" s="23">
        <v>1</v>
      </c>
      <c r="AA88" s="99">
        <v>1</v>
      </c>
      <c r="AB88" s="78">
        <v>497</v>
      </c>
      <c r="AC88" s="78">
        <v>3937.971276</v>
      </c>
      <c r="AD88" s="78">
        <v>0</v>
      </c>
      <c r="AE88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2013-06-03T15:18:13Z</dcterms:modified>
  <cp:category/>
  <cp:version/>
  <cp:contentType/>
  <cp:contentStatus/>
</cp:coreProperties>
</file>