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<sst xmlns="http://schemas.openxmlformats.org/spreadsheetml/2006/main" count="1113" uniqueCount="266">
  <si>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</si>
  <si>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</si>
  <si>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</si>
  <si>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</si>
  <si>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</si>
  <si>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</si>
  <si>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</si>
  <si>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</si>
  <si>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</si>
  <si>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</si>
  <si>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</si>
  <si>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</si>
  <si>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</si>
  <si>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</si>
  <si>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</si>
  <si>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</si>
  <si>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</si>
  <si>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</si>
  <si>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</si>
  <si>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</si>
  <si>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</si>
  <si>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</si>
  <si>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</si>
  <si>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</si>
  <si>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</si>
  <si>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</si>
  <si>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</si>
  <si>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</si>
  <si>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</si>
  <si>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</si>
  <si>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</si>
  <si>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</si>
  <si>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</si>
  <si>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</si>
  <si>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</si>
  <si>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</si>
  <si>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</si>
  <si>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</si>
  <si>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</si>
  <si>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</si>
  <si>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</si>
  <si>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</si>
  <si>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</si>
  <si>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</si>
  <si>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</si>
  <si>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</si>
  <si>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</si>
  <si>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</si>
  <si>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</si>
  <si>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</si>
  <si>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</si>
  <si>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</si>
  <si>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</si>
  <si>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</si>
  <si>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</si>
  <si>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</si>
  <si>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</si>
  <si>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</si>
  <si>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</si>
  <si>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</si>
  <si>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ROCKBRIDGE ELEM</t>
  </si>
  <si>
    <t>PROJECT 000101 LOC 344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</si>
  <si>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</si>
  <si>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</si>
  <si>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</si>
  <si>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</si>
  <si>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</si>
  <si>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</si>
  <si>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</si>
  <si>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</si>
  <si>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</si>
  <si>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</si>
  <si>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344</t>
  </si>
  <si>
    <t>1011</t>
  </si>
  <si>
    <t>333300</t>
  </si>
  <si>
    <t>3443E0100</t>
  </si>
  <si>
    <t>B</t>
  </si>
  <si>
    <t>02</t>
  </si>
  <si>
    <t>M08</t>
  </si>
  <si>
    <t>NORM</t>
  </si>
  <si>
    <t>E0401</t>
  </si>
  <si>
    <t>01</t>
  </si>
  <si>
    <t>E0509</t>
  </si>
  <si>
    <t>E0512</t>
  </si>
  <si>
    <t>Teacher, Grade 1</t>
  </si>
  <si>
    <t>1021</t>
  </si>
  <si>
    <t>332200</t>
  </si>
  <si>
    <t>3443E1100</t>
  </si>
  <si>
    <t>E0000</t>
  </si>
  <si>
    <t>Teacher, Grade 3</t>
  </si>
  <si>
    <t>332400</t>
  </si>
  <si>
    <t>3443E3100</t>
  </si>
  <si>
    <t>E0403</t>
  </si>
  <si>
    <t>E0506</t>
  </si>
  <si>
    <t>E0511</t>
  </si>
  <si>
    <t>Teacher, Grade 2</t>
  </si>
  <si>
    <t>332300</t>
  </si>
  <si>
    <t>3443E2100</t>
  </si>
  <si>
    <t>E0517</t>
  </si>
  <si>
    <t>E0523</t>
  </si>
  <si>
    <t>E0610</t>
  </si>
  <si>
    <t>E0619</t>
  </si>
  <si>
    <t>Teacher, Grade 4</t>
  </si>
  <si>
    <t>1051</t>
  </si>
  <si>
    <t>332600</t>
  </si>
  <si>
    <t>3443E4100</t>
  </si>
  <si>
    <t>E0501</t>
  </si>
  <si>
    <t>E0502</t>
  </si>
  <si>
    <t>Teacher, Grade 5</t>
  </si>
  <si>
    <t>332700</t>
  </si>
  <si>
    <t>3443E5100</t>
  </si>
  <si>
    <t>E0504</t>
  </si>
  <si>
    <t>E0611</t>
  </si>
  <si>
    <t>E0717</t>
  </si>
  <si>
    <t>Teacher, Gifted</t>
  </si>
  <si>
    <t>2111</t>
  </si>
  <si>
    <t>332100</t>
  </si>
  <si>
    <t>3443H0100</t>
  </si>
  <si>
    <t>E0514</t>
  </si>
  <si>
    <t>Teacher, ESOL</t>
  </si>
  <si>
    <t>140101</t>
  </si>
  <si>
    <t>1351</t>
  </si>
  <si>
    <t>330900</t>
  </si>
  <si>
    <t>3443G0100</t>
  </si>
  <si>
    <t>E0709</t>
  </si>
  <si>
    <t>Teacher, Interrelated</t>
  </si>
  <si>
    <t>06</t>
  </si>
  <si>
    <t>2031</t>
  </si>
  <si>
    <t>632500</t>
  </si>
  <si>
    <t>3443N0300</t>
  </si>
  <si>
    <t>E0402</t>
  </si>
  <si>
    <t>Teacher, MID/MOID</t>
  </si>
  <si>
    <t>633000</t>
  </si>
  <si>
    <t>3443O0600</t>
  </si>
  <si>
    <t>E0414</t>
  </si>
  <si>
    <t>Teacher, MID</t>
  </si>
  <si>
    <t>633002</t>
  </si>
  <si>
    <t>3443O0601</t>
  </si>
  <si>
    <t>E0521</t>
  </si>
  <si>
    <t>Teacher, S/PID</t>
  </si>
  <si>
    <t>2051</t>
  </si>
  <si>
    <t>632600</t>
  </si>
  <si>
    <t>3443Q0100</t>
  </si>
  <si>
    <t>E0515</t>
  </si>
  <si>
    <t>ART,MUSIC,PE PERSONNEL</t>
  </si>
  <si>
    <t>ART,MUSIC,PE PERSONNEL (118)</t>
  </si>
  <si>
    <t>Teacher, Health and Phys. Ed.</t>
  </si>
  <si>
    <t>88</t>
  </si>
  <si>
    <t>333000</t>
  </si>
  <si>
    <t>3443D0500</t>
  </si>
  <si>
    <t>E0413</t>
  </si>
  <si>
    <t>Teacher, Music-General</t>
  </si>
  <si>
    <t>334000</t>
  </si>
  <si>
    <t>3443D0200</t>
  </si>
  <si>
    <t>E0421</t>
  </si>
  <si>
    <t>Teacher, Art</t>
  </si>
  <si>
    <t>330300</t>
  </si>
  <si>
    <t>3443D0100</t>
  </si>
  <si>
    <t>Teacher, Music-Band</t>
  </si>
  <si>
    <t>333800</t>
  </si>
  <si>
    <t>3443D0300</t>
  </si>
  <si>
    <t>PRINCIPAL</t>
  </si>
  <si>
    <t>PRINCIPAL (130)</t>
  </si>
  <si>
    <t>Principal, Elem School</t>
  </si>
  <si>
    <t>52</t>
  </si>
  <si>
    <t>0000</t>
  </si>
  <si>
    <t>300100</t>
  </si>
  <si>
    <t>3440A0100</t>
  </si>
  <si>
    <t>M21</t>
  </si>
  <si>
    <t>PR107</t>
  </si>
  <si>
    <t>ASSISTANT PRINCIPAL</t>
  </si>
  <si>
    <t>ASSISTANT PRINCIPAL (131)</t>
  </si>
  <si>
    <t>Assistant Principal   (ES)</t>
  </si>
  <si>
    <t>80</t>
  </si>
  <si>
    <t>300400</t>
  </si>
  <si>
    <t>3440A0200</t>
  </si>
  <si>
    <t>M17</t>
  </si>
  <si>
    <t>AP114</t>
  </si>
  <si>
    <t>AIDES AND PARAPROFESSIONALS</t>
  </si>
  <si>
    <t>AIDES AND PARAPROFESSIONALS (140)</t>
  </si>
  <si>
    <t>Para, Special Ed</t>
  </si>
  <si>
    <t>09</t>
  </si>
  <si>
    <t>2041</t>
  </si>
  <si>
    <t>680900</t>
  </si>
  <si>
    <t>3448N0100</t>
  </si>
  <si>
    <t>T05</t>
  </si>
  <si>
    <t>PA208</t>
  </si>
  <si>
    <t>PA218</t>
  </si>
  <si>
    <t>Paraprofessional-MOID/MID</t>
  </si>
  <si>
    <t>680600</t>
  </si>
  <si>
    <t>3448P0600</t>
  </si>
  <si>
    <t>PA219</t>
  </si>
  <si>
    <t>Paraprofessional-Interrelated</t>
  </si>
  <si>
    <t>680100</t>
  </si>
  <si>
    <t>3448P0200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</si>
  <si>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</si>
  <si>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</si>
  <si>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</si>
  <si>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</si>
  <si>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</si>
  <si>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</si>
  <si>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</si>
  <si>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3447T0400</t>
  </si>
  <si>
    <t>T21</t>
  </si>
  <si>
    <t>SEC11</t>
  </si>
  <si>
    <t>Secretary, ES</t>
  </si>
  <si>
    <t>370600</t>
  </si>
  <si>
    <t>3447T0300</t>
  </si>
  <si>
    <t>T15</t>
  </si>
  <si>
    <t>SEC20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</si>
  <si>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</si>
  <si>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</si>
  <si>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</si>
  <si>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</si>
  <si>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</si>
  <si>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</si>
  <si>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3441B0100</t>
  </si>
  <si>
    <t>ELEMENTARY COUNSELOR</t>
  </si>
  <si>
    <t>ELEMENTARY COUNSELOR (172)</t>
  </si>
  <si>
    <t>Counselor I</t>
  </si>
  <si>
    <t>42</t>
  </si>
  <si>
    <t>89</t>
  </si>
  <si>
    <t>320600</t>
  </si>
  <si>
    <t>3442C0100</t>
  </si>
  <si>
    <t>H1501</t>
  </si>
  <si>
    <t>CUSTODIAL PERSONNEL</t>
  </si>
  <si>
    <t>CUSTODIAL PERSONNEL (186)</t>
  </si>
  <si>
    <t>Custodian II 12 Month (Elem)</t>
  </si>
  <si>
    <t>57</t>
  </si>
  <si>
    <t>86</t>
  </si>
  <si>
    <t>360200</t>
  </si>
  <si>
    <t>3446S0300</t>
  </si>
  <si>
    <t>S21</t>
  </si>
  <si>
    <t>CL106</t>
  </si>
  <si>
    <t>CL114</t>
  </si>
  <si>
    <t>CL115</t>
  </si>
  <si>
    <t>Custodian, Head</t>
  </si>
  <si>
    <t>360500</t>
  </si>
  <si>
    <t>3446S0100</t>
  </si>
  <si>
    <t>CL212</t>
  </si>
  <si>
    <t>OTHER MANAGEMENT PERSONNEL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</si>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</sst>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1497268.96</v>
      </c>
      <c r="E8" s="67">
        <v>1422546.21</v>
      </c>
      <c r="F8" s="67">
        <v>1284702</v>
      </c>
      <c r="G8" s="67">
        <f>SUMIF(DISCRETIONARY!B11:B65536,"="&amp;SUMMARY!B8,DISCRETIONARY!$P$11:$P$65536)+SUMIF(PERSONNEL!$A$10:$A$65536,"="&amp;SUMMARY!B8,PERSONNEL!$L$10:$L$65536)</f>
        <v>1427059.5250000004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144</v>
      </c>
      <c r="D9" s="67">
        <v>128605.42</v>
      </c>
      <c r="E9" s="67">
        <v>149057.44</v>
      </c>
      <c r="F9" s="67">
        <v>163672</v>
      </c>
      <c r="G9" s="67">
        <f>SUMIF(DISCRETIONARY!B11:B65536,"="&amp;SUMMARY!B9,DISCRETIONARY!$P$11:$P$65536)+SUMIF(PERSONNEL!$A$10:$A$65536,"="&amp;SUMMARY!B9,PERSONNEL!$L$10:$L$65536)</f>
        <v>154785.24999999997</v>
      </c>
      <c r="J9" s="103" t="s">
        <v>58</v>
      </c>
      <c r="K9" s="67">
        <v>2099463.807858835</v>
      </c>
      <c r="L9" s="67">
        <v>2225338.87</v>
      </c>
      <c r="M9" s="67">
        <f>L9-K9</f>
        <v>125875.06214116514</v>
      </c>
      <c r="N9" s="104">
        <f>M9/K9</f>
        <v>0.05995581427504598</v>
      </c>
    </row>
    <row r="10" spans="1:14" ht="12.75">
      <c r="A10" s="65" t="s">
        <v>63</v>
      </c>
      <c r="B10" s="66">
        <v>130</v>
      </c>
      <c r="C10" s="65" t="s">
        <v>161</v>
      </c>
      <c r="D10" s="67">
        <v>110267.82</v>
      </c>
      <c r="E10" s="67">
        <v>138000.71</v>
      </c>
      <c r="F10" s="67">
        <v>0</v>
      </c>
      <c r="G10" s="67">
        <f>SUMIF(DISCRETIONARY!B11:B65536,"="&amp;SUMMARY!B10,DISCRETIONARY!$P$11:$P$65536)+SUMIF(PERSONNEL!$A$10:$A$65536,"="&amp;SUMMARY!B10,PERSONNEL!$L$10:$L$65536)</f>
        <v>91113.15</v>
      </c>
      <c r="J10" s="103" t="s">
        <v>25</v>
      </c>
      <c r="K10" s="67">
        <v>651076.2072664497</v>
      </c>
      <c r="L10" s="67">
        <v>731401.648602</v>
      </c>
      <c r="M10" s="67">
        <f>L10-K10</f>
        <v>80325.44133555028</v>
      </c>
      <c r="N10" s="104">
        <f>M10/K10</f>
        <v>0.12337333239805749</v>
      </c>
    </row>
    <row r="11" spans="1:14" ht="12.75">
      <c r="A11" s="65" t="s">
        <v>63</v>
      </c>
      <c r="B11" s="66">
        <v>131</v>
      </c>
      <c r="C11" s="65" t="s">
        <v>170</v>
      </c>
      <c r="D11" s="67">
        <v>74302.2</v>
      </c>
      <c r="E11" s="67">
        <v>74439.4</v>
      </c>
      <c r="F11" s="67">
        <v>73664</v>
      </c>
      <c r="G11" s="67">
        <f>SUMIF(DISCRETIONARY!B11:B65536,"="&amp;SUMMARY!B11,DISCRETIONARY!$P$11:$P$65536)+SUMIF(PERSONNEL!$A$10:$A$65536,"="&amp;SUMMARY!B11,PERSONNEL!$L$10:$L$65536)</f>
        <v>74426.16</v>
      </c>
      <c r="J11" s="103" t="s">
        <v>59</v>
      </c>
      <c r="K11" s="67">
        <v>30188</v>
      </c>
      <c r="L11" s="67">
        <v>29803</v>
      </c>
      <c r="M11" s="67">
        <f>L11-K11</f>
        <v>-385</v>
      </c>
      <c r="N11" s="104">
        <f>M11/K11</f>
        <v>-0.012753411951768915</v>
      </c>
    </row>
    <row r="12" spans="1:7" ht="12.75">
      <c r="A12" s="65" t="s">
        <v>63</v>
      </c>
      <c r="B12" s="66">
        <v>140</v>
      </c>
      <c r="C12" s="65" t="s">
        <v>178</v>
      </c>
      <c r="D12" s="67">
        <v>158777.42</v>
      </c>
      <c r="E12" s="67">
        <v>295419.12</v>
      </c>
      <c r="F12" s="67">
        <v>261533</v>
      </c>
      <c r="G12" s="67">
        <f>SUMIF(DISCRETIONARY!B11:B65536,"="&amp;SUMMARY!B12,DISCRETIONARY!$P$11:$P$65536)+SUMIF(PERSONNEL!$A$10:$A$65536,"="&amp;SUMMARY!B12,PERSONNEL!$L$10:$L$65536)</f>
        <v>190699.75</v>
      </c>
    </row>
    <row r="13" spans="1:7" ht="12.75">
      <c r="A13" s="65" t="s">
        <v>63</v>
      </c>
      <c r="B13" s="66">
        <v>142</v>
      </c>
      <c r="C13" s="65" t="s">
        <v>196</v>
      </c>
      <c r="D13" s="67">
        <v>72357.65</v>
      </c>
      <c r="E13" s="67">
        <v>70572.65</v>
      </c>
      <c r="F13" s="67">
        <v>69897</v>
      </c>
      <c r="G13" s="67">
        <f>SUMIF(DISCRETIONARY!B11:B65536,"="&amp;SUMMARY!B13,DISCRETIONARY!$P$11:$P$65536)+SUMIF(PERSONNEL!$A$10:$A$65536,"="&amp;SUMMARY!B13,PERSONNEL!$L$10:$L$65536)</f>
        <v>69750.45000000001</v>
      </c>
    </row>
    <row r="14" spans="1:7" ht="12.75">
      <c r="A14" s="65" t="s">
        <v>63</v>
      </c>
      <c r="B14" s="66">
        <v>165</v>
      </c>
      <c r="C14" s="65" t="s">
        <v>210</v>
      </c>
      <c r="D14" s="67">
        <v>67685.72</v>
      </c>
      <c r="E14" s="67">
        <v>67817.68</v>
      </c>
      <c r="F14" s="67">
        <v>56197.88663596372</v>
      </c>
      <c r="G14" s="67">
        <f>SUMIF(DISCRETIONARY!B11:B65536,"="&amp;SUMMARY!B14,DISCRETIONARY!$P$11:$P$65536)+SUMIF(PERSONNEL!$A$10:$A$65536,"="&amp;SUMMARY!B14,PERSONNEL!$L$10:$L$65536)</f>
        <v>67112.52</v>
      </c>
    </row>
    <row r="15" spans="1:7" ht="12.75">
      <c r="A15" s="65" t="s">
        <v>63</v>
      </c>
      <c r="B15" s="66">
        <v>172</v>
      </c>
      <c r="C15" s="65" t="s">
        <v>217</v>
      </c>
      <c r="D15" s="67">
        <v>80609.96</v>
      </c>
      <c r="E15" s="67">
        <v>80238.56</v>
      </c>
      <c r="F15" s="67">
        <v>85048.92122287094</v>
      </c>
      <c r="G15" s="67">
        <f>SUMIF(DISCRETIONARY!B11:B65536,"="&amp;SUMMARY!B15,DISCRETIONARY!$P$11:$P$65536)+SUMIF(PERSONNEL!$A$10:$A$65536,"="&amp;SUMMARY!B15,PERSONNEL!$L$10:$L$65536)</f>
        <v>45639.91</v>
      </c>
    </row>
    <row r="16" spans="1:7" ht="12.75">
      <c r="A16" s="65" t="s">
        <v>63</v>
      </c>
      <c r="B16" s="66">
        <v>186</v>
      </c>
      <c r="C16" s="65" t="s">
        <v>225</v>
      </c>
      <c r="D16" s="67">
        <v>106897.62</v>
      </c>
      <c r="E16" s="67">
        <v>104916.28</v>
      </c>
      <c r="F16" s="67">
        <v>104749</v>
      </c>
      <c r="G16" s="67">
        <f>SUMIF(DISCRETIONARY!B11:B65536,"="&amp;SUMMARY!B16,DISCRETIONARY!$P$11:$P$65536)+SUMIF(PERSONNEL!$A$10:$A$65536,"="&amp;SUMMARY!B16,PERSONNEL!$L$10:$L$65536)</f>
        <v>104752.155</v>
      </c>
    </row>
    <row r="17" spans="1:7" ht="12.75">
      <c r="A17" s="65" t="s">
        <v>63</v>
      </c>
      <c r="B17" s="66">
        <v>190</v>
      </c>
      <c r="C17" s="65" t="s">
        <v>240</v>
      </c>
      <c r="D17" s="67">
        <v>0</v>
      </c>
      <c r="E17" s="67">
        <v>0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210</v>
      </c>
      <c r="C18" s="65" t="s">
        <v>241</v>
      </c>
      <c r="D18" s="67">
        <v>362346.35</v>
      </c>
      <c r="E18" s="67">
        <v>382832.52</v>
      </c>
      <c r="F18" s="67">
        <v>353512.3606264901</v>
      </c>
      <c r="G18" s="67">
        <f>SUMIF(DISCRETIONARY!B11:B65536,"="&amp;SUMMARY!B18,DISCRETIONARY!$P$11:$P$65536)+SUMIF(PERSONNEL!$A$10:$A$65536,"="&amp;SUMMARY!B18,PERSONNEL!$L$10:$L$65536)+SUM(PERSONNEL!$AD$10:$AE$65536)</f>
        <v>405465.6000000001</v>
      </c>
    </row>
    <row r="19" spans="1:7" ht="12.75">
      <c r="A19" s="65" t="s">
        <v>63</v>
      </c>
      <c r="B19" s="66">
        <v>230</v>
      </c>
      <c r="C19" s="65" t="s">
        <v>242</v>
      </c>
      <c r="D19" s="67">
        <v>220916.06</v>
      </c>
      <c r="E19" s="67">
        <v>233154.78</v>
      </c>
      <c r="F19" s="67">
        <v>241688.556058779</v>
      </c>
      <c r="G19" s="67">
        <f>SUMIF(DISCRETIONARY!B11:B65536,"="&amp;SUMMARY!B19,DISCRETIONARY!$P$11:$P$65536)+SUMIF(PERSONNEL!$A$10:$A$65536,"="&amp;SUMMARY!B19,PERSONNEL!$L$10:$L$65536)+SUM(PERSONNEL!$AC$10:$AC$65536)</f>
        <v>260408.04860200017</v>
      </c>
    </row>
    <row r="20" spans="1:7" ht="12.75">
      <c r="A20" s="65" t="s">
        <v>63</v>
      </c>
      <c r="B20" s="66">
        <v>290</v>
      </c>
      <c r="C20" s="65" t="s">
        <v>243</v>
      </c>
      <c r="D20" s="67">
        <v>68272.7</v>
      </c>
      <c r="E20" s="67">
        <v>72302.26</v>
      </c>
      <c r="F20" s="67">
        <v>55875.2905811807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65528</v>
      </c>
    </row>
    <row r="21" spans="1:7" ht="12.75">
      <c r="A21" s="65" t="s">
        <v>63</v>
      </c>
      <c r="B21" s="66">
        <v>580</v>
      </c>
      <c r="C21" s="65" t="s">
        <v>244</v>
      </c>
      <c r="D21" s="67">
        <v>0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427</v>
      </c>
    </row>
    <row r="22" spans="1:7" ht="12.75">
      <c r="A22" s="65" t="s">
        <v>63</v>
      </c>
      <c r="B22" s="66">
        <v>610</v>
      </c>
      <c r="C22" s="65" t="s">
        <v>250</v>
      </c>
      <c r="D22" s="67">
        <v>29816.24</v>
      </c>
      <c r="E22" s="67">
        <v>25961.21</v>
      </c>
      <c r="F22" s="67">
        <v>23825</v>
      </c>
      <c r="G22" s="67">
        <f>SUMIF(DISCRETIONARY!B11:B65536,"="&amp;SUMMARY!B22,DISCRETIONARY!$P$11:$P$65536)+SUMIF(PERSONNEL!$A$10:$A$65536,"="&amp;SUMMARY!B22,PERSONNEL!$L$10:$L$65536)</f>
        <v>23574</v>
      </c>
    </row>
    <row r="23" spans="1:7" ht="12.75">
      <c r="A23" s="65" t="s">
        <v>63</v>
      </c>
      <c r="B23" s="66">
        <v>730</v>
      </c>
      <c r="C23" s="65" t="s">
        <v>257</v>
      </c>
      <c r="D23" s="67">
        <v>401.08</v>
      </c>
      <c r="E23" s="67">
        <v>2796.95</v>
      </c>
      <c r="F23" s="67">
        <v>5980</v>
      </c>
      <c r="G23" s="67">
        <f>SUMIF(DISCRETIONARY!B11:B65536,"="&amp;SUMMARY!B23,DISCRETIONARY!$P$11:$P$65536)+SUMIF(PERSONNEL!$A$10:$A$65536,"="&amp;SUMMARY!B23,PERSONNEL!$L$10:$L$65536)</f>
        <v>5802</v>
      </c>
    </row>
    <row r="24" spans="1:7" ht="12.75">
      <c r="A24" s="65" t="s">
        <v>63</v>
      </c>
      <c r="B24" s="66">
        <v>810</v>
      </c>
      <c r="C24" s="65" t="s">
        <v>263</v>
      </c>
      <c r="D24" s="67">
        <v>0</v>
      </c>
      <c r="E24" s="67">
        <v>0</v>
      </c>
      <c r="F24" s="67">
        <v>383</v>
      </c>
      <c r="G24" s="67">
        <f>SUMIF(DISCRETIONARY!B11:B65536,"="&amp;SUMMARY!B24,DISCRETIONARY!$P$11:$P$65536)+SUMIF(PERSONNEL!$A$10:$A$65536,"="&amp;SUMMARY!B24,PERSONNEL!$L$10:$L$65536)</f>
        <v>0</v>
      </c>
    </row>
    <row r="25" ht="13.5" thickBot="1"/>
    <row r="26" spans="3:8" ht="13.5" thickBot="1">
      <c r="C26" s="108" t="s">
        <v>8</v>
      </c>
      <c r="D26" s="109">
        <f>SUM(D8:D24)</f>
        <v>2978525.2000000007</v>
      </c>
      <c r="E26" s="110">
        <f>SUM(E8:E24)</f>
        <v>3120055.7699999996</v>
      </c>
      <c r="F26" s="110">
        <f>SUM(F8:F24)</f>
        <v>2780728.0151252844</v>
      </c>
      <c r="G26" s="111">
        <f>SUM(G8:G24)</f>
        <v>2986543.5186020005</v>
      </c>
      <c r="H26" s="107">
        <f>(G26-F26)/F26</f>
        <v>0.0740149710281691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ROCKBRIDGE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30217.32</v>
      </c>
      <c r="M9" s="55">
        <f>SUMIF($C10:$C65536,"=X",M10:M65536)</f>
        <v>28758.160000000003</v>
      </c>
      <c r="N9" s="55">
        <f>SUMIF($C10:$C65536,"=X",N10:N65536)</f>
        <v>30188</v>
      </c>
      <c r="O9" s="92">
        <f>SUMIF($C10:$C65536,"=X",O10:O65536)</f>
        <v>15402.56</v>
      </c>
      <c r="P9" s="89">
        <f>SUMIF(C10:C65536,"=X",P10:P65536)+SUMIF(C10:C65536,"=X",Q10:Q65536)</f>
        <v>29803</v>
      </c>
      <c r="T9" s="93">
        <f>IF(N9=0,0,(P9-N9)/N9)</f>
        <v>-0.012753411951768915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246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247</v>
      </c>
      <c r="L12" s="61">
        <v>0</v>
      </c>
      <c r="M12" s="61">
        <v>0</v>
      </c>
      <c r="N12" s="61">
        <v>0</v>
      </c>
      <c r="O12" s="61">
        <v>0</v>
      </c>
      <c r="P12" s="18">
        <v>392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246</v>
      </c>
      <c r="G13" s="58" t="s">
        <v>70</v>
      </c>
      <c r="H13" s="59" t="s">
        <v>71</v>
      </c>
      <c r="I13" s="57" t="s">
        <v>72</v>
      </c>
      <c r="J13" s="60" t="s">
        <v>248</v>
      </c>
      <c r="K13" s="52" t="s">
        <v>249</v>
      </c>
      <c r="L13" s="61">
        <v>0</v>
      </c>
      <c r="M13" s="61">
        <v>0</v>
      </c>
      <c r="N13" s="61">
        <v>0</v>
      </c>
      <c r="O13" s="61">
        <v>0</v>
      </c>
      <c r="P13" s="18">
        <v>35</v>
      </c>
    </row>
    <row r="14" spans="1:16" ht="12.75" customHeight="1">
      <c r="A14" s="106" t="s">
        <v>251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252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253</v>
      </c>
      <c r="L15" s="61">
        <v>5318.9</v>
      </c>
      <c r="M15" s="61">
        <v>4991.61</v>
      </c>
      <c r="N15" s="61">
        <v>4247</v>
      </c>
      <c r="O15" s="61">
        <v>4053.37</v>
      </c>
      <c r="P15" s="18">
        <v>4569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252</v>
      </c>
      <c r="G16" s="58" t="s">
        <v>70</v>
      </c>
      <c r="H16" s="59" t="s">
        <v>71</v>
      </c>
      <c r="I16" s="57" t="s">
        <v>72</v>
      </c>
      <c r="J16" s="60" t="s">
        <v>248</v>
      </c>
      <c r="K16" s="52" t="s">
        <v>253</v>
      </c>
      <c r="L16" s="61">
        <v>4493.89</v>
      </c>
      <c r="M16" s="61">
        <v>3659</v>
      </c>
      <c r="N16" s="61">
        <v>2554</v>
      </c>
      <c r="O16" s="61">
        <v>0</v>
      </c>
      <c r="P16" s="18">
        <v>1987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252</v>
      </c>
      <c r="G17" s="58" t="s">
        <v>81</v>
      </c>
      <c r="H17" s="59" t="s">
        <v>71</v>
      </c>
      <c r="I17" s="57" t="s">
        <v>72</v>
      </c>
      <c r="J17" s="60" t="s">
        <v>85</v>
      </c>
      <c r="K17" s="52" t="s">
        <v>254</v>
      </c>
      <c r="L17" s="61">
        <v>11699.91</v>
      </c>
      <c r="M17" s="61">
        <v>9355.37</v>
      </c>
      <c r="N17" s="61">
        <v>9064</v>
      </c>
      <c r="O17" s="61">
        <v>1316.03</v>
      </c>
      <c r="P17" s="18">
        <v>9262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252</v>
      </c>
      <c r="G18" s="58" t="s">
        <v>81</v>
      </c>
      <c r="H18" s="59" t="s">
        <v>71</v>
      </c>
      <c r="I18" s="57" t="s">
        <v>72</v>
      </c>
      <c r="J18" s="60" t="s">
        <v>248</v>
      </c>
      <c r="K18" s="52" t="s">
        <v>254</v>
      </c>
      <c r="L18" s="61">
        <v>778.67</v>
      </c>
      <c r="M18" s="61">
        <v>828</v>
      </c>
      <c r="N18" s="61">
        <v>1056</v>
      </c>
      <c r="O18" s="61">
        <v>182</v>
      </c>
      <c r="P18" s="18">
        <v>836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252</v>
      </c>
      <c r="G19" s="58" t="s">
        <v>70</v>
      </c>
      <c r="H19" s="59" t="s">
        <v>255</v>
      </c>
      <c r="I19" s="57" t="s">
        <v>72</v>
      </c>
      <c r="J19" s="60" t="s">
        <v>214</v>
      </c>
      <c r="K19" s="52" t="s">
        <v>256</v>
      </c>
      <c r="L19" s="61">
        <v>7524.87</v>
      </c>
      <c r="M19" s="61">
        <v>7127.23</v>
      </c>
      <c r="N19" s="61">
        <v>6904</v>
      </c>
      <c r="O19" s="61">
        <v>6871.16</v>
      </c>
      <c r="P19" s="18">
        <v>6920</v>
      </c>
    </row>
    <row r="20" spans="1:16" ht="12.75" customHeight="1">
      <c r="A20" s="106" t="s">
        <v>258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259</v>
      </c>
      <c r="F21" s="58" t="s">
        <v>260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261</v>
      </c>
      <c r="L21" s="61">
        <v>213.99</v>
      </c>
      <c r="M21" s="61">
        <v>407.98</v>
      </c>
      <c r="N21" s="61">
        <v>426</v>
      </c>
      <c r="O21" s="61">
        <v>0</v>
      </c>
      <c r="P21" s="18">
        <v>427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259</v>
      </c>
      <c r="F22" s="58" t="s">
        <v>260</v>
      </c>
      <c r="G22" s="58" t="s">
        <v>70</v>
      </c>
      <c r="H22" s="59" t="s">
        <v>71</v>
      </c>
      <c r="I22" s="57" t="s">
        <v>72</v>
      </c>
      <c r="J22" s="60" t="s">
        <v>248</v>
      </c>
      <c r="K22" s="52" t="s">
        <v>261</v>
      </c>
      <c r="L22" s="61">
        <v>187.09</v>
      </c>
      <c r="M22" s="61">
        <v>1057</v>
      </c>
      <c r="N22" s="61">
        <v>1658</v>
      </c>
      <c r="O22" s="61">
        <v>0</v>
      </c>
      <c r="P22" s="18">
        <v>3998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259</v>
      </c>
      <c r="F23" s="58" t="s">
        <v>260</v>
      </c>
      <c r="G23" s="58" t="s">
        <v>81</v>
      </c>
      <c r="H23" s="59" t="s">
        <v>71</v>
      </c>
      <c r="I23" s="57" t="s">
        <v>72</v>
      </c>
      <c r="J23" s="60" t="s">
        <v>85</v>
      </c>
      <c r="K23" s="52" t="s">
        <v>262</v>
      </c>
      <c r="L23" s="61">
        <v>0</v>
      </c>
      <c r="M23" s="61">
        <v>1331.97</v>
      </c>
      <c r="N23" s="61">
        <v>1236</v>
      </c>
      <c r="O23" s="61">
        <v>0</v>
      </c>
      <c r="P23" s="18">
        <v>1263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259</v>
      </c>
      <c r="F24" s="58" t="s">
        <v>260</v>
      </c>
      <c r="G24" s="58" t="s">
        <v>81</v>
      </c>
      <c r="H24" s="59" t="s">
        <v>71</v>
      </c>
      <c r="I24" s="57" t="s">
        <v>72</v>
      </c>
      <c r="J24" s="60" t="s">
        <v>248</v>
      </c>
      <c r="K24" s="52" t="s">
        <v>262</v>
      </c>
      <c r="L24" s="61">
        <v>0</v>
      </c>
      <c r="M24" s="61">
        <v>0</v>
      </c>
      <c r="N24" s="61">
        <v>2660</v>
      </c>
      <c r="O24" s="61">
        <v>2660</v>
      </c>
      <c r="P24" s="18">
        <v>114</v>
      </c>
    </row>
    <row r="25" spans="1:16" ht="12.75" customHeight="1">
      <c r="A25" s="106" t="s">
        <v>264</v>
      </c>
      <c r="P25" s="61"/>
    </row>
    <row r="26" spans="1:15" ht="12.75" customHeight="1">
      <c r="A26" s="57">
        <v>1000</v>
      </c>
      <c r="B26" s="57">
        <v>810</v>
      </c>
      <c r="C26" s="57" t="s">
        <v>63</v>
      </c>
      <c r="D26" s="57" t="s">
        <v>67</v>
      </c>
      <c r="E26" s="58" t="s">
        <v>68</v>
      </c>
      <c r="F26" s="58" t="s">
        <v>265</v>
      </c>
      <c r="G26" s="58" t="s">
        <v>70</v>
      </c>
      <c r="H26" s="59" t="s">
        <v>71</v>
      </c>
      <c r="I26" s="57" t="s">
        <v>72</v>
      </c>
      <c r="J26" s="60" t="s">
        <v>85</v>
      </c>
      <c r="K26" s="52" t="s">
        <v>263</v>
      </c>
      <c r="L26" s="61">
        <v>0</v>
      </c>
      <c r="M26" s="61">
        <v>0</v>
      </c>
      <c r="N26" s="61">
        <v>383</v>
      </c>
      <c r="O26" s="61">
        <v>320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ROCKBRIDGE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46.24999999999999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2225338.8699999996</v>
      </c>
      <c r="M8" s="72">
        <f>SUM(M11:M65536)</f>
        <v>731401.6486019999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51377.55</v>
      </c>
      <c r="M12" s="36">
        <v>19011.16314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82</v>
      </c>
      <c r="W12" s="78">
        <v>34.9032</v>
      </c>
      <c r="Z12" s="23">
        <v>1</v>
      </c>
      <c r="AA12" s="99">
        <v>1</v>
      </c>
      <c r="AB12" s="78">
        <v>1362</v>
      </c>
      <c r="AC12" s="78">
        <v>6309.163140000001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51377.55</v>
      </c>
      <c r="M13" s="36">
        <v>19011.16314</v>
      </c>
      <c r="P13" s="23" t="s">
        <v>74</v>
      </c>
      <c r="Q13" s="23" t="s">
        <v>75</v>
      </c>
      <c r="R13" s="23" t="s">
        <v>76</v>
      </c>
      <c r="S13" s="23" t="s">
        <v>81</v>
      </c>
      <c r="T13" s="23" t="s">
        <v>78</v>
      </c>
      <c r="U13" s="23" t="s">
        <v>79</v>
      </c>
      <c r="V13" s="23" t="s">
        <v>82</v>
      </c>
      <c r="W13" s="78">
        <v>34.9032</v>
      </c>
      <c r="Z13" s="23">
        <v>1</v>
      </c>
      <c r="AA13" s="99">
        <v>1</v>
      </c>
      <c r="AB13" s="78">
        <v>1362</v>
      </c>
      <c r="AC13" s="78">
        <v>6309.163140000001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56188.85</v>
      </c>
      <c r="M14" s="36">
        <v>19728.99078</v>
      </c>
      <c r="P14" s="23" t="s">
        <v>74</v>
      </c>
      <c r="Q14" s="23" t="s">
        <v>75</v>
      </c>
      <c r="R14" s="23" t="s">
        <v>76</v>
      </c>
      <c r="S14" s="23" t="s">
        <v>81</v>
      </c>
      <c r="T14" s="23" t="s">
        <v>78</v>
      </c>
      <c r="U14" s="23" t="s">
        <v>79</v>
      </c>
      <c r="V14" s="23" t="s">
        <v>83</v>
      </c>
      <c r="W14" s="78">
        <v>38.1718</v>
      </c>
      <c r="Z14" s="23">
        <v>1</v>
      </c>
      <c r="AA14" s="99">
        <v>1</v>
      </c>
      <c r="AB14" s="78">
        <v>1489</v>
      </c>
      <c r="AC14" s="78">
        <v>6899.99078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34863.85</v>
      </c>
      <c r="M15" s="36">
        <v>16545.28078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23.6847</v>
      </c>
      <c r="Z15" s="23">
        <v>1</v>
      </c>
      <c r="AA15" s="99">
        <v>1</v>
      </c>
      <c r="AB15" s="78">
        <v>924</v>
      </c>
      <c r="AC15" s="78">
        <v>4281.28078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40813.57</v>
      </c>
      <c r="M16" s="36">
        <v>17433.906396</v>
      </c>
      <c r="P16" s="23" t="s">
        <v>90</v>
      </c>
      <c r="Q16" s="23" t="s">
        <v>91</v>
      </c>
      <c r="R16" s="23" t="s">
        <v>76</v>
      </c>
      <c r="S16" s="23" t="s">
        <v>81</v>
      </c>
      <c r="T16" s="23" t="s">
        <v>78</v>
      </c>
      <c r="U16" s="23" t="s">
        <v>79</v>
      </c>
      <c r="V16" s="23" t="s">
        <v>92</v>
      </c>
      <c r="W16" s="78">
        <v>27.726600000000005</v>
      </c>
      <c r="Z16" s="23">
        <v>1</v>
      </c>
      <c r="AA16" s="99">
        <v>1</v>
      </c>
      <c r="AB16" s="78">
        <v>1082</v>
      </c>
      <c r="AC16" s="78">
        <v>5011.906396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89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46984.1</v>
      </c>
      <c r="M17" s="36">
        <v>7014.6474800000005</v>
      </c>
      <c r="P17" s="23" t="s">
        <v>90</v>
      </c>
      <c r="Q17" s="23" t="s">
        <v>91</v>
      </c>
      <c r="R17" s="23" t="s">
        <v>76</v>
      </c>
      <c r="S17" s="23" t="s">
        <v>81</v>
      </c>
      <c r="T17" s="23" t="s">
        <v>78</v>
      </c>
      <c r="U17" s="23" t="s">
        <v>79</v>
      </c>
      <c r="V17" s="23" t="s">
        <v>93</v>
      </c>
      <c r="W17" s="78">
        <v>31.918500000000005</v>
      </c>
      <c r="Z17" s="23">
        <v>1</v>
      </c>
      <c r="AA17" s="99">
        <v>1</v>
      </c>
      <c r="AB17" s="78">
        <v>1245</v>
      </c>
      <c r="AC17" s="78">
        <v>5769.6474800000005</v>
      </c>
      <c r="AD17" s="78">
        <v>0</v>
      </c>
      <c r="AE17" s="78">
        <v>0</v>
      </c>
    </row>
    <row r="18" spans="1:31" ht="12.75">
      <c r="A18" s="23">
        <v>110</v>
      </c>
      <c r="B18" s="23">
        <v>1000</v>
      </c>
      <c r="C18" s="30" t="s">
        <v>89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54537.6</v>
      </c>
      <c r="M18" s="36">
        <v>19482.21728</v>
      </c>
      <c r="P18" s="23" t="s">
        <v>90</v>
      </c>
      <c r="Q18" s="23" t="s">
        <v>91</v>
      </c>
      <c r="R18" s="23" t="s">
        <v>76</v>
      </c>
      <c r="S18" s="23" t="s">
        <v>81</v>
      </c>
      <c r="T18" s="23" t="s">
        <v>78</v>
      </c>
      <c r="U18" s="23" t="s">
        <v>79</v>
      </c>
      <c r="V18" s="23" t="s">
        <v>94</v>
      </c>
      <c r="W18" s="78">
        <v>37.05</v>
      </c>
      <c r="Z18" s="23">
        <v>1</v>
      </c>
      <c r="AA18" s="99">
        <v>1</v>
      </c>
      <c r="AB18" s="78">
        <v>1445</v>
      </c>
      <c r="AC18" s="78">
        <v>6697.21728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64589.94</v>
      </c>
      <c r="M19" s="36">
        <v>20983.644632</v>
      </c>
      <c r="P19" s="23" t="s">
        <v>96</v>
      </c>
      <c r="Q19" s="23" t="s">
        <v>97</v>
      </c>
      <c r="R19" s="23" t="s">
        <v>76</v>
      </c>
      <c r="S19" s="23" t="s">
        <v>81</v>
      </c>
      <c r="T19" s="23" t="s">
        <v>78</v>
      </c>
      <c r="U19" s="23" t="s">
        <v>79</v>
      </c>
      <c r="V19" s="23" t="s">
        <v>98</v>
      </c>
      <c r="W19" s="78">
        <v>43.879</v>
      </c>
      <c r="Z19" s="23">
        <v>1</v>
      </c>
      <c r="AA19" s="99">
        <v>1</v>
      </c>
      <c r="AB19" s="78">
        <v>1712</v>
      </c>
      <c r="AC19" s="78">
        <v>7931.6446320000005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84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67112.52</v>
      </c>
      <c r="M20" s="36">
        <v>21359.417456000003</v>
      </c>
      <c r="P20" s="23" t="s">
        <v>86</v>
      </c>
      <c r="Q20" s="23" t="s">
        <v>87</v>
      </c>
      <c r="R20" s="23" t="s">
        <v>76</v>
      </c>
      <c r="S20" s="23" t="s">
        <v>81</v>
      </c>
      <c r="T20" s="23" t="s">
        <v>78</v>
      </c>
      <c r="U20" s="23" t="s">
        <v>79</v>
      </c>
      <c r="V20" s="23" t="s">
        <v>99</v>
      </c>
      <c r="W20" s="78">
        <v>45.59270000000001</v>
      </c>
      <c r="Z20" s="23">
        <v>1</v>
      </c>
      <c r="AA20" s="99">
        <v>1</v>
      </c>
      <c r="AB20" s="78">
        <v>1778</v>
      </c>
      <c r="AC20" s="78">
        <v>8241.417456000001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95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67112.52</v>
      </c>
      <c r="M21" s="36">
        <v>21359.417456000003</v>
      </c>
      <c r="P21" s="23" t="s">
        <v>96</v>
      </c>
      <c r="Q21" s="23" t="s">
        <v>97</v>
      </c>
      <c r="R21" s="23" t="s">
        <v>76</v>
      </c>
      <c r="S21" s="23" t="s">
        <v>81</v>
      </c>
      <c r="T21" s="23" t="s">
        <v>78</v>
      </c>
      <c r="U21" s="23" t="s">
        <v>79</v>
      </c>
      <c r="V21" s="23" t="s">
        <v>99</v>
      </c>
      <c r="W21" s="78">
        <v>45.59270000000001</v>
      </c>
      <c r="Z21" s="23">
        <v>1</v>
      </c>
      <c r="AA21" s="99">
        <v>1</v>
      </c>
      <c r="AB21" s="78">
        <v>1778</v>
      </c>
      <c r="AC21" s="78">
        <v>8241.417456000001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57885.21</v>
      </c>
      <c r="M22" s="36">
        <v>8642.303788000001</v>
      </c>
      <c r="P22" s="23" t="s">
        <v>86</v>
      </c>
      <c r="Q22" s="23" t="s">
        <v>87</v>
      </c>
      <c r="R22" s="23" t="s">
        <v>76</v>
      </c>
      <c r="S22" s="23" t="s">
        <v>81</v>
      </c>
      <c r="T22" s="23" t="s">
        <v>78</v>
      </c>
      <c r="U22" s="23" t="s">
        <v>79</v>
      </c>
      <c r="V22" s="23" t="s">
        <v>100</v>
      </c>
      <c r="W22" s="78">
        <v>39.3242</v>
      </c>
      <c r="Z22" s="23">
        <v>1</v>
      </c>
      <c r="AA22" s="99">
        <v>1</v>
      </c>
      <c r="AB22" s="78">
        <v>1534</v>
      </c>
      <c r="AC22" s="78">
        <v>7108.303788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95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70633.45</v>
      </c>
      <c r="M23" s="36">
        <v>21885.78766</v>
      </c>
      <c r="P23" s="23" t="s">
        <v>96</v>
      </c>
      <c r="Q23" s="23" t="s">
        <v>97</v>
      </c>
      <c r="R23" s="23" t="s">
        <v>76</v>
      </c>
      <c r="S23" s="23" t="s">
        <v>81</v>
      </c>
      <c r="T23" s="23" t="s">
        <v>78</v>
      </c>
      <c r="U23" s="23" t="s">
        <v>79</v>
      </c>
      <c r="V23" s="23" t="s">
        <v>101</v>
      </c>
      <c r="W23" s="78">
        <v>47.9847</v>
      </c>
      <c r="Z23" s="23">
        <v>1</v>
      </c>
      <c r="AA23" s="99">
        <v>1</v>
      </c>
      <c r="AB23" s="78">
        <v>1872</v>
      </c>
      <c r="AC23" s="78">
        <v>8673.78766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103</v>
      </c>
      <c r="K24" s="35">
        <v>1</v>
      </c>
      <c r="L24" s="36">
        <v>42951.54</v>
      </c>
      <c r="M24" s="36">
        <v>6412.449112</v>
      </c>
      <c r="P24" s="23" t="s">
        <v>104</v>
      </c>
      <c r="Q24" s="23" t="s">
        <v>105</v>
      </c>
      <c r="R24" s="23" t="s">
        <v>76</v>
      </c>
      <c r="S24" s="23" t="s">
        <v>81</v>
      </c>
      <c r="T24" s="23" t="s">
        <v>78</v>
      </c>
      <c r="U24" s="23" t="s">
        <v>79</v>
      </c>
      <c r="V24" s="23" t="s">
        <v>106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102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103</v>
      </c>
      <c r="K25" s="35">
        <v>1</v>
      </c>
      <c r="L25" s="36">
        <v>42951.54</v>
      </c>
      <c r="M25" s="36">
        <v>17752.449112000002</v>
      </c>
      <c r="P25" s="23" t="s">
        <v>104</v>
      </c>
      <c r="Q25" s="23" t="s">
        <v>105</v>
      </c>
      <c r="R25" s="23" t="s">
        <v>76</v>
      </c>
      <c r="S25" s="23" t="s">
        <v>81</v>
      </c>
      <c r="T25" s="23" t="s">
        <v>78</v>
      </c>
      <c r="U25" s="23" t="s">
        <v>79</v>
      </c>
      <c r="V25" s="23" t="s">
        <v>107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108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103</v>
      </c>
      <c r="K26" s="35">
        <v>1</v>
      </c>
      <c r="L26" s="36">
        <v>44253.78</v>
      </c>
      <c r="M26" s="36">
        <v>17947.364184</v>
      </c>
      <c r="P26" s="23" t="s">
        <v>109</v>
      </c>
      <c r="Q26" s="23" t="s">
        <v>110</v>
      </c>
      <c r="R26" s="23" t="s">
        <v>76</v>
      </c>
      <c r="S26" s="23" t="s">
        <v>81</v>
      </c>
      <c r="T26" s="23" t="s">
        <v>78</v>
      </c>
      <c r="U26" s="23" t="s">
        <v>79</v>
      </c>
      <c r="V26" s="23" t="s">
        <v>111</v>
      </c>
      <c r="W26" s="78">
        <v>30.063699999999997</v>
      </c>
      <c r="Z26" s="23">
        <v>1</v>
      </c>
      <c r="AA26" s="99">
        <v>1</v>
      </c>
      <c r="AB26" s="78">
        <v>1173</v>
      </c>
      <c r="AC26" s="78">
        <v>5434.364184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108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103</v>
      </c>
      <c r="K27" s="35">
        <v>1</v>
      </c>
      <c r="L27" s="36">
        <v>46984.1</v>
      </c>
      <c r="M27" s="36">
        <v>18354.64748</v>
      </c>
      <c r="P27" s="23" t="s">
        <v>109</v>
      </c>
      <c r="Q27" s="23" t="s">
        <v>110</v>
      </c>
      <c r="R27" s="23" t="s">
        <v>76</v>
      </c>
      <c r="S27" s="23" t="s">
        <v>81</v>
      </c>
      <c r="T27" s="23" t="s">
        <v>78</v>
      </c>
      <c r="U27" s="23" t="s">
        <v>79</v>
      </c>
      <c r="V27" s="23" t="s">
        <v>93</v>
      </c>
      <c r="W27" s="78">
        <v>31.918500000000005</v>
      </c>
      <c r="Z27" s="23">
        <v>1</v>
      </c>
      <c r="AA27" s="99">
        <v>1</v>
      </c>
      <c r="AB27" s="78">
        <v>1245</v>
      </c>
      <c r="AC27" s="78">
        <v>5769.6474800000005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102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103</v>
      </c>
      <c r="K28" s="35">
        <v>1</v>
      </c>
      <c r="L28" s="36">
        <v>59651.61</v>
      </c>
      <c r="M28" s="36">
        <v>20246.217708</v>
      </c>
      <c r="P28" s="23" t="s">
        <v>104</v>
      </c>
      <c r="Q28" s="23" t="s">
        <v>105</v>
      </c>
      <c r="R28" s="23" t="s">
        <v>76</v>
      </c>
      <c r="S28" s="23" t="s">
        <v>81</v>
      </c>
      <c r="T28" s="23" t="s">
        <v>78</v>
      </c>
      <c r="U28" s="23" t="s">
        <v>79</v>
      </c>
      <c r="V28" s="23" t="s">
        <v>112</v>
      </c>
      <c r="W28" s="78">
        <v>40.5242</v>
      </c>
      <c r="Z28" s="23">
        <v>1</v>
      </c>
      <c r="AA28" s="99">
        <v>1</v>
      </c>
      <c r="AB28" s="78">
        <v>1581</v>
      </c>
      <c r="AC28" s="78">
        <v>7325.217708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108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103</v>
      </c>
      <c r="K29" s="35">
        <v>1</v>
      </c>
      <c r="L29" s="36">
        <v>76920.31</v>
      </c>
      <c r="M29" s="36">
        <v>22823.814068</v>
      </c>
      <c r="P29" s="23" t="s">
        <v>109</v>
      </c>
      <c r="Q29" s="23" t="s">
        <v>110</v>
      </c>
      <c r="R29" s="23" t="s">
        <v>76</v>
      </c>
      <c r="S29" s="23" t="s">
        <v>81</v>
      </c>
      <c r="T29" s="23" t="s">
        <v>78</v>
      </c>
      <c r="U29" s="23" t="s">
        <v>79</v>
      </c>
      <c r="V29" s="23" t="s">
        <v>113</v>
      </c>
      <c r="W29" s="78">
        <v>52.2556</v>
      </c>
      <c r="Z29" s="23">
        <v>1</v>
      </c>
      <c r="AA29" s="99">
        <v>1</v>
      </c>
      <c r="AB29" s="78">
        <v>2038</v>
      </c>
      <c r="AC29" s="78">
        <v>9445.814068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114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115</v>
      </c>
      <c r="K30" s="35">
        <v>0.5</v>
      </c>
      <c r="L30" s="36">
        <v>29825.805</v>
      </c>
      <c r="M30" s="36">
        <v>10122.608854</v>
      </c>
      <c r="P30" s="23" t="s">
        <v>116</v>
      </c>
      <c r="Q30" s="23" t="s">
        <v>117</v>
      </c>
      <c r="R30" s="23" t="s">
        <v>76</v>
      </c>
      <c r="S30" s="23" t="s">
        <v>81</v>
      </c>
      <c r="T30" s="23" t="s">
        <v>78</v>
      </c>
      <c r="U30" s="23" t="s">
        <v>79</v>
      </c>
      <c r="V30" s="23" t="s">
        <v>118</v>
      </c>
      <c r="W30" s="78">
        <v>40.5242</v>
      </c>
      <c r="Z30" s="23">
        <v>0.5</v>
      </c>
      <c r="AA30" s="99">
        <v>0.5</v>
      </c>
      <c r="AB30" s="78">
        <v>790</v>
      </c>
      <c r="AC30" s="78">
        <v>3662.608854</v>
      </c>
      <c r="AD30" s="78">
        <v>5670</v>
      </c>
      <c r="AE30" s="78">
        <v>0</v>
      </c>
    </row>
    <row r="31" spans="1:31" ht="12.75">
      <c r="A31" s="23">
        <v>110</v>
      </c>
      <c r="B31" s="23">
        <v>1000</v>
      </c>
      <c r="C31" s="30" t="s">
        <v>119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120</v>
      </c>
      <c r="I31" s="31" t="s">
        <v>72</v>
      </c>
      <c r="J31" s="34" t="s">
        <v>121</v>
      </c>
      <c r="K31" s="35">
        <v>0.5</v>
      </c>
      <c r="L31" s="36">
        <v>30726.22</v>
      </c>
      <c r="M31" s="36">
        <v>10257.179816</v>
      </c>
      <c r="P31" s="23" t="s">
        <v>122</v>
      </c>
      <c r="Q31" s="23" t="s">
        <v>123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124</v>
      </c>
      <c r="W31" s="78">
        <v>41.747600000000006</v>
      </c>
      <c r="Z31" s="23">
        <v>0.5</v>
      </c>
      <c r="AA31" s="99">
        <v>0.5</v>
      </c>
      <c r="AB31" s="78">
        <v>814</v>
      </c>
      <c r="AC31" s="78">
        <v>3773.1798160000003</v>
      </c>
      <c r="AD31" s="78">
        <v>5670</v>
      </c>
      <c r="AE31" s="78">
        <v>0</v>
      </c>
    </row>
    <row r="32" spans="1:31" ht="12.75">
      <c r="A32" s="23">
        <v>110</v>
      </c>
      <c r="B32" s="23">
        <v>1000</v>
      </c>
      <c r="C32" s="30" t="s">
        <v>125</v>
      </c>
      <c r="D32" s="31" t="s">
        <v>67</v>
      </c>
      <c r="E32" s="32" t="s">
        <v>68</v>
      </c>
      <c r="F32" s="32" t="s">
        <v>126</v>
      </c>
      <c r="G32" s="32" t="s">
        <v>70</v>
      </c>
      <c r="H32" s="33" t="s">
        <v>71</v>
      </c>
      <c r="I32" s="31" t="s">
        <v>72</v>
      </c>
      <c r="J32" s="34" t="s">
        <v>127</v>
      </c>
      <c r="K32" s="35">
        <v>1</v>
      </c>
      <c r="L32" s="36">
        <v>40522.74</v>
      </c>
      <c r="M32" s="36">
        <v>17390.192472</v>
      </c>
      <c r="P32" s="23" t="s">
        <v>128</v>
      </c>
      <c r="Q32" s="23" t="s">
        <v>129</v>
      </c>
      <c r="R32" s="23" t="s">
        <v>76</v>
      </c>
      <c r="S32" s="23" t="s">
        <v>81</v>
      </c>
      <c r="T32" s="23" t="s">
        <v>78</v>
      </c>
      <c r="U32" s="23" t="s">
        <v>79</v>
      </c>
      <c r="V32" s="23" t="s">
        <v>80</v>
      </c>
      <c r="W32" s="78">
        <v>27.529</v>
      </c>
      <c r="Z32" s="23">
        <v>1</v>
      </c>
      <c r="AA32" s="99">
        <v>1</v>
      </c>
      <c r="AB32" s="78">
        <v>1074</v>
      </c>
      <c r="AC32" s="78">
        <v>4976.192472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125</v>
      </c>
      <c r="D33" s="31" t="s">
        <v>67</v>
      </c>
      <c r="E33" s="32" t="s">
        <v>68</v>
      </c>
      <c r="F33" s="32" t="s">
        <v>126</v>
      </c>
      <c r="G33" s="32" t="s">
        <v>70</v>
      </c>
      <c r="H33" s="33" t="s">
        <v>71</v>
      </c>
      <c r="I33" s="31" t="s">
        <v>72</v>
      </c>
      <c r="J33" s="34" t="s">
        <v>127</v>
      </c>
      <c r="K33" s="35">
        <v>1</v>
      </c>
      <c r="L33" s="36">
        <v>40522.74</v>
      </c>
      <c r="M33" s="36">
        <v>17390.192472</v>
      </c>
      <c r="P33" s="23" t="s">
        <v>128</v>
      </c>
      <c r="Q33" s="23" t="s">
        <v>129</v>
      </c>
      <c r="R33" s="23" t="s">
        <v>76</v>
      </c>
      <c r="S33" s="23" t="s">
        <v>81</v>
      </c>
      <c r="T33" s="23" t="s">
        <v>78</v>
      </c>
      <c r="U33" s="23" t="s">
        <v>79</v>
      </c>
      <c r="V33" s="23" t="s">
        <v>130</v>
      </c>
      <c r="W33" s="78">
        <v>27.529</v>
      </c>
      <c r="Z33" s="23">
        <v>1</v>
      </c>
      <c r="AA33" s="99">
        <v>1</v>
      </c>
      <c r="AB33" s="78">
        <v>1074</v>
      </c>
      <c r="AC33" s="78">
        <v>4976.192472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131</v>
      </c>
      <c r="D34" s="31" t="s">
        <v>67</v>
      </c>
      <c r="E34" s="32" t="s">
        <v>68</v>
      </c>
      <c r="F34" s="32" t="s">
        <v>126</v>
      </c>
      <c r="G34" s="32" t="s">
        <v>70</v>
      </c>
      <c r="H34" s="33" t="s">
        <v>71</v>
      </c>
      <c r="I34" s="31" t="s">
        <v>72</v>
      </c>
      <c r="J34" s="34" t="s">
        <v>127</v>
      </c>
      <c r="K34" s="35">
        <v>1</v>
      </c>
      <c r="L34" s="36">
        <v>54537.6</v>
      </c>
      <c r="M34" s="36">
        <v>8142.21728</v>
      </c>
      <c r="P34" s="23" t="s">
        <v>132</v>
      </c>
      <c r="Q34" s="23" t="s">
        <v>133</v>
      </c>
      <c r="R34" s="23" t="s">
        <v>76</v>
      </c>
      <c r="S34" s="23" t="s">
        <v>81</v>
      </c>
      <c r="T34" s="23" t="s">
        <v>78</v>
      </c>
      <c r="U34" s="23" t="s">
        <v>79</v>
      </c>
      <c r="V34" s="23" t="s">
        <v>134</v>
      </c>
      <c r="W34" s="78">
        <v>37.05</v>
      </c>
      <c r="Z34" s="23">
        <v>1</v>
      </c>
      <c r="AA34" s="99">
        <v>1</v>
      </c>
      <c r="AB34" s="78">
        <v>1445</v>
      </c>
      <c r="AC34" s="78">
        <v>6697.21728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135</v>
      </c>
      <c r="D35" s="31" t="s">
        <v>67</v>
      </c>
      <c r="E35" s="32" t="s">
        <v>68</v>
      </c>
      <c r="F35" s="32" t="s">
        <v>126</v>
      </c>
      <c r="G35" s="32" t="s">
        <v>70</v>
      </c>
      <c r="H35" s="33" t="s">
        <v>71</v>
      </c>
      <c r="I35" s="31" t="s">
        <v>72</v>
      </c>
      <c r="J35" s="34" t="s">
        <v>127</v>
      </c>
      <c r="K35" s="35">
        <v>1</v>
      </c>
      <c r="L35" s="36">
        <v>42951.54</v>
      </c>
      <c r="M35" s="36">
        <v>17752.449112000002</v>
      </c>
      <c r="P35" s="23" t="s">
        <v>136</v>
      </c>
      <c r="Q35" s="23" t="s">
        <v>137</v>
      </c>
      <c r="R35" s="23" t="s">
        <v>76</v>
      </c>
      <c r="S35" s="23" t="s">
        <v>81</v>
      </c>
      <c r="T35" s="23" t="s">
        <v>78</v>
      </c>
      <c r="U35" s="23" t="s">
        <v>79</v>
      </c>
      <c r="V35" s="23" t="s">
        <v>106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125</v>
      </c>
      <c r="D36" s="31" t="s">
        <v>67</v>
      </c>
      <c r="E36" s="32" t="s">
        <v>68</v>
      </c>
      <c r="F36" s="32" t="s">
        <v>126</v>
      </c>
      <c r="G36" s="32" t="s">
        <v>70</v>
      </c>
      <c r="H36" s="33" t="s">
        <v>71</v>
      </c>
      <c r="I36" s="31" t="s">
        <v>72</v>
      </c>
      <c r="J36" s="34" t="s">
        <v>127</v>
      </c>
      <c r="K36" s="35">
        <v>1</v>
      </c>
      <c r="L36" s="36">
        <v>42951.54</v>
      </c>
      <c r="M36" s="36">
        <v>17752.449112000002</v>
      </c>
      <c r="P36" s="23" t="s">
        <v>128</v>
      </c>
      <c r="Q36" s="23" t="s">
        <v>129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106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135</v>
      </c>
      <c r="D37" s="31" t="s">
        <v>67</v>
      </c>
      <c r="E37" s="32" t="s">
        <v>68</v>
      </c>
      <c r="F37" s="32" t="s">
        <v>126</v>
      </c>
      <c r="G37" s="32" t="s">
        <v>70</v>
      </c>
      <c r="H37" s="33" t="s">
        <v>71</v>
      </c>
      <c r="I37" s="31" t="s">
        <v>72</v>
      </c>
      <c r="J37" s="34" t="s">
        <v>127</v>
      </c>
      <c r="K37" s="35">
        <v>1</v>
      </c>
      <c r="L37" s="36">
        <v>65856.57</v>
      </c>
      <c r="M37" s="36">
        <v>21172.186796</v>
      </c>
      <c r="P37" s="23" t="s">
        <v>136</v>
      </c>
      <c r="Q37" s="23" t="s">
        <v>137</v>
      </c>
      <c r="R37" s="23" t="s">
        <v>76</v>
      </c>
      <c r="S37" s="23" t="s">
        <v>81</v>
      </c>
      <c r="T37" s="23" t="s">
        <v>78</v>
      </c>
      <c r="U37" s="23" t="s">
        <v>79</v>
      </c>
      <c r="V37" s="23" t="s">
        <v>138</v>
      </c>
      <c r="W37" s="78">
        <v>44.7395</v>
      </c>
      <c r="Z37" s="23">
        <v>1</v>
      </c>
      <c r="AA37" s="99">
        <v>1</v>
      </c>
      <c r="AB37" s="78">
        <v>1745</v>
      </c>
      <c r="AC37" s="78">
        <v>8087.186796000001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139</v>
      </c>
      <c r="D38" s="31" t="s">
        <v>67</v>
      </c>
      <c r="E38" s="32" t="s">
        <v>68</v>
      </c>
      <c r="F38" s="32" t="s">
        <v>126</v>
      </c>
      <c r="G38" s="32" t="s">
        <v>70</v>
      </c>
      <c r="H38" s="33" t="s">
        <v>71</v>
      </c>
      <c r="I38" s="31" t="s">
        <v>72</v>
      </c>
      <c r="J38" s="34" t="s">
        <v>140</v>
      </c>
      <c r="K38" s="35">
        <v>1</v>
      </c>
      <c r="L38" s="36">
        <v>61452.44</v>
      </c>
      <c r="M38" s="36">
        <v>20514.359632</v>
      </c>
      <c r="P38" s="23" t="s">
        <v>141</v>
      </c>
      <c r="Q38" s="23" t="s">
        <v>142</v>
      </c>
      <c r="R38" s="23" t="s">
        <v>76</v>
      </c>
      <c r="S38" s="23" t="s">
        <v>81</v>
      </c>
      <c r="T38" s="23" t="s">
        <v>78</v>
      </c>
      <c r="U38" s="23" t="s">
        <v>79</v>
      </c>
      <c r="V38" s="23" t="s">
        <v>143</v>
      </c>
      <c r="W38" s="78">
        <v>41.747600000000006</v>
      </c>
      <c r="Z38" s="23">
        <v>1</v>
      </c>
      <c r="AA38" s="99">
        <v>1</v>
      </c>
      <c r="AB38" s="78">
        <v>1628</v>
      </c>
      <c r="AC38" s="78">
        <v>7546.359632000001</v>
      </c>
      <c r="AD38" s="78">
        <v>11340</v>
      </c>
      <c r="AE38" s="78">
        <v>0</v>
      </c>
    </row>
    <row r="39" ht="12.75">
      <c r="A39" s="105" t="s">
        <v>145</v>
      </c>
    </row>
    <row r="40" spans="1:31" ht="12.75">
      <c r="A40" s="23">
        <v>118</v>
      </c>
      <c r="B40" s="23">
        <v>1000</v>
      </c>
      <c r="C40" s="30" t="s">
        <v>146</v>
      </c>
      <c r="D40" s="31" t="s">
        <v>67</v>
      </c>
      <c r="E40" s="32" t="s">
        <v>68</v>
      </c>
      <c r="F40" s="32" t="s">
        <v>69</v>
      </c>
      <c r="G40" s="32" t="s">
        <v>147</v>
      </c>
      <c r="H40" s="33" t="s">
        <v>71</v>
      </c>
      <c r="I40" s="31" t="s">
        <v>72</v>
      </c>
      <c r="J40" s="34" t="s">
        <v>73</v>
      </c>
      <c r="K40" s="35">
        <v>0.333</v>
      </c>
      <c r="L40" s="36">
        <v>17627.361660000002</v>
      </c>
      <c r="M40" s="36">
        <v>6407.860011848001</v>
      </c>
      <c r="P40" s="23" t="s">
        <v>148</v>
      </c>
      <c r="Q40" s="23" t="s">
        <v>149</v>
      </c>
      <c r="R40" s="23" t="s">
        <v>76</v>
      </c>
      <c r="S40" s="23" t="s">
        <v>81</v>
      </c>
      <c r="T40" s="23" t="s">
        <v>78</v>
      </c>
      <c r="U40" s="23" t="s">
        <v>79</v>
      </c>
      <c r="V40" s="23" t="s">
        <v>150</v>
      </c>
      <c r="W40" s="78">
        <v>35.9613</v>
      </c>
      <c r="Z40" s="23">
        <v>0.333</v>
      </c>
      <c r="AA40" s="99">
        <v>0.333</v>
      </c>
      <c r="AB40" s="78">
        <v>467</v>
      </c>
      <c r="AC40" s="78">
        <v>2164.6400118480005</v>
      </c>
      <c r="AD40" s="78">
        <v>3776.22</v>
      </c>
      <c r="AE40" s="78">
        <v>0</v>
      </c>
    </row>
    <row r="41" spans="1:31" ht="12.75">
      <c r="A41" s="23">
        <v>118</v>
      </c>
      <c r="B41" s="23">
        <v>1000</v>
      </c>
      <c r="C41" s="30" t="s">
        <v>151</v>
      </c>
      <c r="D41" s="31" t="s">
        <v>67</v>
      </c>
      <c r="E41" s="32" t="s">
        <v>68</v>
      </c>
      <c r="F41" s="32" t="s">
        <v>69</v>
      </c>
      <c r="G41" s="32" t="s">
        <v>147</v>
      </c>
      <c r="H41" s="33" t="s">
        <v>71</v>
      </c>
      <c r="I41" s="31" t="s">
        <v>72</v>
      </c>
      <c r="J41" s="34" t="s">
        <v>73</v>
      </c>
      <c r="K41" s="35">
        <v>0.333</v>
      </c>
      <c r="L41" s="36">
        <v>19248.498900000002</v>
      </c>
      <c r="M41" s="36">
        <v>6649.93566492</v>
      </c>
      <c r="P41" s="23" t="s">
        <v>152</v>
      </c>
      <c r="Q41" s="23" t="s">
        <v>153</v>
      </c>
      <c r="R41" s="23" t="s">
        <v>76</v>
      </c>
      <c r="S41" s="23" t="s">
        <v>81</v>
      </c>
      <c r="T41" s="23" t="s">
        <v>78</v>
      </c>
      <c r="U41" s="23" t="s">
        <v>79</v>
      </c>
      <c r="V41" s="23" t="s">
        <v>154</v>
      </c>
      <c r="W41" s="78">
        <v>39.2685</v>
      </c>
      <c r="Z41" s="23">
        <v>0.333</v>
      </c>
      <c r="AA41" s="99">
        <v>0.333</v>
      </c>
      <c r="AB41" s="78">
        <v>510</v>
      </c>
      <c r="AC41" s="78">
        <v>2363.7156649200006</v>
      </c>
      <c r="AD41" s="78">
        <v>3776.22</v>
      </c>
      <c r="AE41" s="78">
        <v>0</v>
      </c>
    </row>
    <row r="42" spans="1:31" ht="12.75">
      <c r="A42" s="23">
        <v>118</v>
      </c>
      <c r="B42" s="23">
        <v>1000</v>
      </c>
      <c r="C42" s="30" t="s">
        <v>155</v>
      </c>
      <c r="D42" s="31" t="s">
        <v>67</v>
      </c>
      <c r="E42" s="32" t="s">
        <v>68</v>
      </c>
      <c r="F42" s="32" t="s">
        <v>69</v>
      </c>
      <c r="G42" s="32" t="s">
        <v>147</v>
      </c>
      <c r="H42" s="33" t="s">
        <v>71</v>
      </c>
      <c r="I42" s="31" t="s">
        <v>72</v>
      </c>
      <c r="J42" s="34" t="s">
        <v>73</v>
      </c>
      <c r="K42" s="35">
        <v>0.1665</v>
      </c>
      <c r="L42" s="36">
        <v>9080.510400000001</v>
      </c>
      <c r="M42" s="36">
        <v>3244.19667712</v>
      </c>
      <c r="P42" s="23" t="s">
        <v>156</v>
      </c>
      <c r="Q42" s="23" t="s">
        <v>157</v>
      </c>
      <c r="R42" s="23" t="s">
        <v>76</v>
      </c>
      <c r="S42" s="23" t="s">
        <v>81</v>
      </c>
      <c r="T42" s="23" t="s">
        <v>78</v>
      </c>
      <c r="U42" s="23" t="s">
        <v>79</v>
      </c>
      <c r="V42" s="23" t="s">
        <v>94</v>
      </c>
      <c r="W42" s="78">
        <v>37.05</v>
      </c>
      <c r="Z42" s="23">
        <v>0.1665</v>
      </c>
      <c r="AA42" s="99">
        <v>0.1665</v>
      </c>
      <c r="AB42" s="78">
        <v>241</v>
      </c>
      <c r="AC42" s="78">
        <v>1115.08667712</v>
      </c>
      <c r="AD42" s="78">
        <v>1888.11</v>
      </c>
      <c r="AE42" s="78">
        <v>0</v>
      </c>
    </row>
    <row r="43" spans="1:31" ht="12.75">
      <c r="A43" s="23">
        <v>118</v>
      </c>
      <c r="B43" s="23">
        <v>1000</v>
      </c>
      <c r="C43" s="30" t="s">
        <v>158</v>
      </c>
      <c r="D43" s="31" t="s">
        <v>67</v>
      </c>
      <c r="E43" s="32" t="s">
        <v>68</v>
      </c>
      <c r="F43" s="32" t="s">
        <v>69</v>
      </c>
      <c r="G43" s="32" t="s">
        <v>147</v>
      </c>
      <c r="H43" s="33" t="s">
        <v>71</v>
      </c>
      <c r="I43" s="31" t="s">
        <v>72</v>
      </c>
      <c r="J43" s="34" t="s">
        <v>73</v>
      </c>
      <c r="K43" s="35">
        <v>0.08325</v>
      </c>
      <c r="L43" s="36">
        <v>5587.11729</v>
      </c>
      <c r="M43" s="36">
        <v>834.0980032120001</v>
      </c>
      <c r="P43" s="23" t="s">
        <v>159</v>
      </c>
      <c r="Q43" s="23" t="s">
        <v>160</v>
      </c>
      <c r="R43" s="23" t="s">
        <v>76</v>
      </c>
      <c r="S43" s="23" t="s">
        <v>81</v>
      </c>
      <c r="T43" s="23" t="s">
        <v>78</v>
      </c>
      <c r="U43" s="23" t="s">
        <v>79</v>
      </c>
      <c r="V43" s="23" t="s">
        <v>99</v>
      </c>
      <c r="W43" s="78">
        <v>45.59270000000001</v>
      </c>
      <c r="Z43" s="23">
        <v>0.08325</v>
      </c>
      <c r="AA43" s="99">
        <v>0.08325</v>
      </c>
      <c r="AB43" s="78">
        <v>148</v>
      </c>
      <c r="AC43" s="78">
        <v>686.0980032120001</v>
      </c>
      <c r="AD43" s="78">
        <v>0</v>
      </c>
      <c r="AE43" s="78">
        <v>0</v>
      </c>
    </row>
    <row r="44" spans="1:31" ht="12.75">
      <c r="A44" s="23">
        <v>118</v>
      </c>
      <c r="B44" s="23">
        <v>1000</v>
      </c>
      <c r="C44" s="30" t="s">
        <v>146</v>
      </c>
      <c r="D44" s="31" t="s">
        <v>67</v>
      </c>
      <c r="E44" s="32" t="s">
        <v>68</v>
      </c>
      <c r="F44" s="32" t="s">
        <v>69</v>
      </c>
      <c r="G44" s="32" t="s">
        <v>147</v>
      </c>
      <c r="H44" s="33" t="s">
        <v>71</v>
      </c>
      <c r="I44" s="31" t="s">
        <v>72</v>
      </c>
      <c r="J44" s="34" t="s">
        <v>85</v>
      </c>
      <c r="K44" s="35">
        <v>0.333</v>
      </c>
      <c r="L44" s="36">
        <v>17627.361660000002</v>
      </c>
      <c r="M44" s="36">
        <v>6407.860011848001</v>
      </c>
      <c r="P44" s="23" t="s">
        <v>148</v>
      </c>
      <c r="Q44" s="23" t="s">
        <v>149</v>
      </c>
      <c r="R44" s="23" t="s">
        <v>76</v>
      </c>
      <c r="S44" s="23" t="s">
        <v>81</v>
      </c>
      <c r="T44" s="23" t="s">
        <v>78</v>
      </c>
      <c r="U44" s="23" t="s">
        <v>79</v>
      </c>
      <c r="V44" s="23" t="s">
        <v>150</v>
      </c>
      <c r="W44" s="78">
        <v>35.9613</v>
      </c>
      <c r="Z44" s="23">
        <v>0.333</v>
      </c>
      <c r="AA44" s="99">
        <v>0.333</v>
      </c>
      <c r="AB44" s="78">
        <v>467</v>
      </c>
      <c r="AC44" s="78">
        <v>2164.6400118480005</v>
      </c>
      <c r="AD44" s="78">
        <v>3776.22</v>
      </c>
      <c r="AE44" s="78">
        <v>0</v>
      </c>
    </row>
    <row r="45" spans="1:31" ht="12.75">
      <c r="A45" s="23">
        <v>118</v>
      </c>
      <c r="B45" s="23">
        <v>1000</v>
      </c>
      <c r="C45" s="30" t="s">
        <v>151</v>
      </c>
      <c r="D45" s="31" t="s">
        <v>67</v>
      </c>
      <c r="E45" s="32" t="s">
        <v>68</v>
      </c>
      <c r="F45" s="32" t="s">
        <v>69</v>
      </c>
      <c r="G45" s="32" t="s">
        <v>147</v>
      </c>
      <c r="H45" s="33" t="s">
        <v>71</v>
      </c>
      <c r="I45" s="31" t="s">
        <v>72</v>
      </c>
      <c r="J45" s="34" t="s">
        <v>85</v>
      </c>
      <c r="K45" s="35">
        <v>0.333</v>
      </c>
      <c r="L45" s="36">
        <v>19248.498900000002</v>
      </c>
      <c r="M45" s="36">
        <v>6649.93566492</v>
      </c>
      <c r="P45" s="23" t="s">
        <v>152</v>
      </c>
      <c r="Q45" s="23" t="s">
        <v>153</v>
      </c>
      <c r="R45" s="23" t="s">
        <v>76</v>
      </c>
      <c r="S45" s="23" t="s">
        <v>81</v>
      </c>
      <c r="T45" s="23" t="s">
        <v>78</v>
      </c>
      <c r="U45" s="23" t="s">
        <v>79</v>
      </c>
      <c r="V45" s="23" t="s">
        <v>154</v>
      </c>
      <c r="W45" s="78">
        <v>39.2685</v>
      </c>
      <c r="Z45" s="23">
        <v>0.333</v>
      </c>
      <c r="AA45" s="99">
        <v>0.333</v>
      </c>
      <c r="AB45" s="78">
        <v>510</v>
      </c>
      <c r="AC45" s="78">
        <v>2363.7156649200006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155</v>
      </c>
      <c r="D46" s="31" t="s">
        <v>67</v>
      </c>
      <c r="E46" s="32" t="s">
        <v>68</v>
      </c>
      <c r="F46" s="32" t="s">
        <v>69</v>
      </c>
      <c r="G46" s="32" t="s">
        <v>147</v>
      </c>
      <c r="H46" s="33" t="s">
        <v>71</v>
      </c>
      <c r="I46" s="31" t="s">
        <v>72</v>
      </c>
      <c r="J46" s="34" t="s">
        <v>85</v>
      </c>
      <c r="K46" s="35">
        <v>0.1665</v>
      </c>
      <c r="L46" s="36">
        <v>9080.510400000001</v>
      </c>
      <c r="M46" s="36">
        <v>3244.19667712</v>
      </c>
      <c r="P46" s="23" t="s">
        <v>156</v>
      </c>
      <c r="Q46" s="23" t="s">
        <v>157</v>
      </c>
      <c r="R46" s="23" t="s">
        <v>76</v>
      </c>
      <c r="S46" s="23" t="s">
        <v>81</v>
      </c>
      <c r="T46" s="23" t="s">
        <v>78</v>
      </c>
      <c r="U46" s="23" t="s">
        <v>79</v>
      </c>
      <c r="V46" s="23" t="s">
        <v>94</v>
      </c>
      <c r="W46" s="78">
        <v>37.05</v>
      </c>
      <c r="Z46" s="23">
        <v>0.1665</v>
      </c>
      <c r="AA46" s="99">
        <v>0.1665</v>
      </c>
      <c r="AB46" s="78">
        <v>241</v>
      </c>
      <c r="AC46" s="78">
        <v>1115.08667712</v>
      </c>
      <c r="AD46" s="78">
        <v>1888.11</v>
      </c>
      <c r="AE46" s="78">
        <v>0</v>
      </c>
    </row>
    <row r="47" spans="1:31" ht="12.75">
      <c r="A47" s="23">
        <v>118</v>
      </c>
      <c r="B47" s="23">
        <v>1000</v>
      </c>
      <c r="C47" s="30" t="s">
        <v>158</v>
      </c>
      <c r="D47" s="31" t="s">
        <v>67</v>
      </c>
      <c r="E47" s="32" t="s">
        <v>68</v>
      </c>
      <c r="F47" s="32" t="s">
        <v>69</v>
      </c>
      <c r="G47" s="32" t="s">
        <v>147</v>
      </c>
      <c r="H47" s="33" t="s">
        <v>71</v>
      </c>
      <c r="I47" s="31" t="s">
        <v>72</v>
      </c>
      <c r="J47" s="34" t="s">
        <v>85</v>
      </c>
      <c r="K47" s="35">
        <v>0.08325</v>
      </c>
      <c r="L47" s="36">
        <v>5587.11729</v>
      </c>
      <c r="M47" s="36">
        <v>834.0980032120001</v>
      </c>
      <c r="P47" s="23" t="s">
        <v>159</v>
      </c>
      <c r="Q47" s="23" t="s">
        <v>160</v>
      </c>
      <c r="R47" s="23" t="s">
        <v>76</v>
      </c>
      <c r="S47" s="23" t="s">
        <v>81</v>
      </c>
      <c r="T47" s="23" t="s">
        <v>78</v>
      </c>
      <c r="U47" s="23" t="s">
        <v>79</v>
      </c>
      <c r="V47" s="23" t="s">
        <v>99</v>
      </c>
      <c r="W47" s="78">
        <v>45.59270000000001</v>
      </c>
      <c r="Z47" s="23">
        <v>0.08325</v>
      </c>
      <c r="AA47" s="99">
        <v>0.08325</v>
      </c>
      <c r="AB47" s="78">
        <v>148</v>
      </c>
      <c r="AC47" s="78">
        <v>686.0980032120001</v>
      </c>
      <c r="AD47" s="78">
        <v>0</v>
      </c>
      <c r="AE47" s="78">
        <v>0</v>
      </c>
    </row>
    <row r="48" spans="1:31" ht="12.75">
      <c r="A48" s="23">
        <v>118</v>
      </c>
      <c r="B48" s="23">
        <v>1000</v>
      </c>
      <c r="C48" s="30" t="s">
        <v>146</v>
      </c>
      <c r="D48" s="31" t="s">
        <v>67</v>
      </c>
      <c r="E48" s="32" t="s">
        <v>68</v>
      </c>
      <c r="F48" s="32" t="s">
        <v>69</v>
      </c>
      <c r="G48" s="32" t="s">
        <v>147</v>
      </c>
      <c r="H48" s="33" t="s">
        <v>71</v>
      </c>
      <c r="I48" s="31" t="s">
        <v>72</v>
      </c>
      <c r="J48" s="34" t="s">
        <v>103</v>
      </c>
      <c r="K48" s="35">
        <v>0.33399999999999996</v>
      </c>
      <c r="L48" s="36">
        <v>17680.29668</v>
      </c>
      <c r="M48" s="36">
        <v>6427.700432304</v>
      </c>
      <c r="P48" s="23" t="s">
        <v>148</v>
      </c>
      <c r="Q48" s="23" t="s">
        <v>149</v>
      </c>
      <c r="R48" s="23" t="s">
        <v>76</v>
      </c>
      <c r="S48" s="23" t="s">
        <v>81</v>
      </c>
      <c r="T48" s="23" t="s">
        <v>78</v>
      </c>
      <c r="U48" s="23" t="s">
        <v>79</v>
      </c>
      <c r="V48" s="23" t="s">
        <v>150</v>
      </c>
      <c r="W48" s="78">
        <v>35.9613</v>
      </c>
      <c r="Z48" s="23">
        <v>0.33399999999999996</v>
      </c>
      <c r="AA48" s="99">
        <v>0.33399999999999996</v>
      </c>
      <c r="AB48" s="78">
        <v>469</v>
      </c>
      <c r="AC48" s="78">
        <v>2171.140432304</v>
      </c>
      <c r="AD48" s="78">
        <v>3787.56</v>
      </c>
      <c r="AE48" s="78">
        <v>0</v>
      </c>
    </row>
    <row r="49" spans="1:31" ht="12.75">
      <c r="A49" s="23">
        <v>118</v>
      </c>
      <c r="B49" s="23">
        <v>1000</v>
      </c>
      <c r="C49" s="30" t="s">
        <v>151</v>
      </c>
      <c r="D49" s="31" t="s">
        <v>67</v>
      </c>
      <c r="E49" s="32" t="s">
        <v>68</v>
      </c>
      <c r="F49" s="32" t="s">
        <v>69</v>
      </c>
      <c r="G49" s="32" t="s">
        <v>147</v>
      </c>
      <c r="H49" s="33" t="s">
        <v>71</v>
      </c>
      <c r="I49" s="31" t="s">
        <v>72</v>
      </c>
      <c r="J49" s="34" t="s">
        <v>103</v>
      </c>
      <c r="K49" s="35">
        <v>0.33399999999999996</v>
      </c>
      <c r="L49" s="36">
        <v>19306.3022</v>
      </c>
      <c r="M49" s="36">
        <v>6670.37391016</v>
      </c>
      <c r="P49" s="23" t="s">
        <v>152</v>
      </c>
      <c r="Q49" s="23" t="s">
        <v>153</v>
      </c>
      <c r="R49" s="23" t="s">
        <v>76</v>
      </c>
      <c r="S49" s="23" t="s">
        <v>81</v>
      </c>
      <c r="T49" s="23" t="s">
        <v>78</v>
      </c>
      <c r="U49" s="23" t="s">
        <v>79</v>
      </c>
      <c r="V49" s="23" t="s">
        <v>154</v>
      </c>
      <c r="W49" s="78">
        <v>39.2685</v>
      </c>
      <c r="Z49" s="23">
        <v>0.33399999999999996</v>
      </c>
      <c r="AA49" s="99">
        <v>0.33399999999999996</v>
      </c>
      <c r="AB49" s="78">
        <v>512</v>
      </c>
      <c r="AC49" s="78">
        <v>2370.81391016</v>
      </c>
      <c r="AD49" s="78">
        <v>3787.56</v>
      </c>
      <c r="AE49" s="78">
        <v>0</v>
      </c>
    </row>
    <row r="50" spans="1:31" ht="12.75">
      <c r="A50" s="23">
        <v>118</v>
      </c>
      <c r="B50" s="23">
        <v>1000</v>
      </c>
      <c r="C50" s="30" t="s">
        <v>155</v>
      </c>
      <c r="D50" s="31" t="s">
        <v>67</v>
      </c>
      <c r="E50" s="32" t="s">
        <v>68</v>
      </c>
      <c r="F50" s="32" t="s">
        <v>69</v>
      </c>
      <c r="G50" s="32" t="s">
        <v>147</v>
      </c>
      <c r="H50" s="33" t="s">
        <v>71</v>
      </c>
      <c r="I50" s="31" t="s">
        <v>72</v>
      </c>
      <c r="J50" s="34" t="s">
        <v>103</v>
      </c>
      <c r="K50" s="35">
        <v>0.16699999999999998</v>
      </c>
      <c r="L50" s="36">
        <v>9107.7792</v>
      </c>
      <c r="M50" s="36">
        <v>3253.2152857600004</v>
      </c>
      <c r="P50" s="23" t="s">
        <v>156</v>
      </c>
      <c r="Q50" s="23" t="s">
        <v>157</v>
      </c>
      <c r="R50" s="23" t="s">
        <v>76</v>
      </c>
      <c r="S50" s="23" t="s">
        <v>81</v>
      </c>
      <c r="T50" s="23" t="s">
        <v>78</v>
      </c>
      <c r="U50" s="23" t="s">
        <v>79</v>
      </c>
      <c r="V50" s="23" t="s">
        <v>94</v>
      </c>
      <c r="W50" s="78">
        <v>37.05</v>
      </c>
      <c r="Z50" s="23">
        <v>0.16699999999999998</v>
      </c>
      <c r="AA50" s="99">
        <v>0.16699999999999998</v>
      </c>
      <c r="AB50" s="78">
        <v>241</v>
      </c>
      <c r="AC50" s="78">
        <v>1118.4352857600002</v>
      </c>
      <c r="AD50" s="78">
        <v>1893.78</v>
      </c>
      <c r="AE50" s="78">
        <v>0</v>
      </c>
    </row>
    <row r="51" spans="1:31" ht="12.75">
      <c r="A51" s="23">
        <v>118</v>
      </c>
      <c r="B51" s="23">
        <v>1000</v>
      </c>
      <c r="C51" s="30" t="s">
        <v>158</v>
      </c>
      <c r="D51" s="31" t="s">
        <v>67</v>
      </c>
      <c r="E51" s="32" t="s">
        <v>68</v>
      </c>
      <c r="F51" s="32" t="s">
        <v>69</v>
      </c>
      <c r="G51" s="32" t="s">
        <v>147</v>
      </c>
      <c r="H51" s="33" t="s">
        <v>71</v>
      </c>
      <c r="I51" s="31" t="s">
        <v>72</v>
      </c>
      <c r="J51" s="34" t="s">
        <v>103</v>
      </c>
      <c r="K51" s="35">
        <v>0.08349999999999999</v>
      </c>
      <c r="L51" s="36">
        <v>5603.89542</v>
      </c>
      <c r="M51" s="36">
        <v>837.1583575760001</v>
      </c>
      <c r="P51" s="23" t="s">
        <v>159</v>
      </c>
      <c r="Q51" s="23" t="s">
        <v>160</v>
      </c>
      <c r="R51" s="23" t="s">
        <v>76</v>
      </c>
      <c r="S51" s="23" t="s">
        <v>81</v>
      </c>
      <c r="T51" s="23" t="s">
        <v>78</v>
      </c>
      <c r="U51" s="23" t="s">
        <v>79</v>
      </c>
      <c r="V51" s="23" t="s">
        <v>99</v>
      </c>
      <c r="W51" s="78">
        <v>45.59270000000001</v>
      </c>
      <c r="Z51" s="23">
        <v>0.08349999999999999</v>
      </c>
      <c r="AA51" s="99">
        <v>0.08349999999999999</v>
      </c>
      <c r="AB51" s="78">
        <v>149</v>
      </c>
      <c r="AC51" s="78">
        <v>688.1583575760001</v>
      </c>
      <c r="AD51" s="78">
        <v>0</v>
      </c>
      <c r="AE51" s="78">
        <v>0</v>
      </c>
    </row>
    <row r="52" ht="12.75">
      <c r="A52" s="105" t="s">
        <v>162</v>
      </c>
    </row>
    <row r="53" spans="1:31" ht="12.75">
      <c r="A53" s="23">
        <v>130</v>
      </c>
      <c r="B53" s="23">
        <v>2400</v>
      </c>
      <c r="C53" s="30" t="s">
        <v>163</v>
      </c>
      <c r="D53" s="31" t="s">
        <v>67</v>
      </c>
      <c r="E53" s="32" t="s">
        <v>164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165</v>
      </c>
      <c r="K53" s="35">
        <v>1</v>
      </c>
      <c r="L53" s="36">
        <v>91113.15</v>
      </c>
      <c r="M53" s="36">
        <v>24942.69482</v>
      </c>
      <c r="P53" s="23" t="s">
        <v>166</v>
      </c>
      <c r="Q53" s="23" t="s">
        <v>167</v>
      </c>
      <c r="R53" s="23" t="s">
        <v>76</v>
      </c>
      <c r="S53" s="23" t="s">
        <v>77</v>
      </c>
      <c r="T53" s="23" t="s">
        <v>168</v>
      </c>
      <c r="U53" s="23" t="s">
        <v>79</v>
      </c>
      <c r="V53" s="23" t="s">
        <v>169</v>
      </c>
      <c r="W53" s="78">
        <v>48.0555</v>
      </c>
      <c r="Z53" s="23">
        <v>1</v>
      </c>
      <c r="AA53" s="99">
        <v>1</v>
      </c>
      <c r="AB53" s="78">
        <v>2414</v>
      </c>
      <c r="AC53" s="78">
        <v>11188.69482</v>
      </c>
      <c r="AD53" s="78">
        <v>11340</v>
      </c>
      <c r="AE53" s="78">
        <v>0</v>
      </c>
    </row>
    <row r="54" ht="12.75">
      <c r="A54" s="105" t="s">
        <v>171</v>
      </c>
    </row>
    <row r="55" spans="1:31" ht="12.75">
      <c r="A55" s="23">
        <v>131</v>
      </c>
      <c r="B55" s="23">
        <v>2400</v>
      </c>
      <c r="C55" s="30" t="s">
        <v>172</v>
      </c>
      <c r="D55" s="31" t="s">
        <v>67</v>
      </c>
      <c r="E55" s="32" t="s">
        <v>164</v>
      </c>
      <c r="F55" s="32" t="s">
        <v>69</v>
      </c>
      <c r="G55" s="32" t="s">
        <v>173</v>
      </c>
      <c r="H55" s="33" t="s">
        <v>71</v>
      </c>
      <c r="I55" s="31" t="s">
        <v>72</v>
      </c>
      <c r="J55" s="34" t="s">
        <v>165</v>
      </c>
      <c r="K55" s="35">
        <v>1</v>
      </c>
      <c r="L55" s="36">
        <v>74426.16</v>
      </c>
      <c r="M55" s="36">
        <v>22451.532448</v>
      </c>
      <c r="P55" s="23" t="s">
        <v>174</v>
      </c>
      <c r="Q55" s="23" t="s">
        <v>175</v>
      </c>
      <c r="R55" s="23" t="s">
        <v>76</v>
      </c>
      <c r="S55" s="23" t="s">
        <v>77</v>
      </c>
      <c r="T55" s="23" t="s">
        <v>176</v>
      </c>
      <c r="U55" s="23" t="s">
        <v>79</v>
      </c>
      <c r="V55" s="23" t="s">
        <v>177</v>
      </c>
      <c r="W55" s="78">
        <v>47.955</v>
      </c>
      <c r="Z55" s="23">
        <v>1</v>
      </c>
      <c r="AA55" s="99">
        <v>1</v>
      </c>
      <c r="AB55" s="78">
        <v>1972</v>
      </c>
      <c r="AC55" s="78">
        <v>9139.532448000002</v>
      </c>
      <c r="AD55" s="78">
        <v>11340</v>
      </c>
      <c r="AE55" s="78">
        <v>0</v>
      </c>
    </row>
    <row r="56" ht="12.75">
      <c r="A56" s="105" t="s">
        <v>179</v>
      </c>
    </row>
    <row r="57" spans="1:31" ht="12.75">
      <c r="A57" s="23">
        <v>140</v>
      </c>
      <c r="B57" s="23">
        <v>1000</v>
      </c>
      <c r="C57" s="30" t="s">
        <v>180</v>
      </c>
      <c r="D57" s="31" t="s">
        <v>67</v>
      </c>
      <c r="E57" s="32" t="s">
        <v>68</v>
      </c>
      <c r="F57" s="32" t="s">
        <v>181</v>
      </c>
      <c r="G57" s="32" t="s">
        <v>173</v>
      </c>
      <c r="H57" s="33" t="s">
        <v>71</v>
      </c>
      <c r="I57" s="31" t="s">
        <v>72</v>
      </c>
      <c r="J57" s="34" t="s">
        <v>182</v>
      </c>
      <c r="K57" s="35">
        <v>1</v>
      </c>
      <c r="L57" s="36">
        <v>22865.63</v>
      </c>
      <c r="M57" s="36">
        <v>10568.299364</v>
      </c>
      <c r="P57" s="23" t="s">
        <v>183</v>
      </c>
      <c r="Q57" s="23" t="s">
        <v>184</v>
      </c>
      <c r="R57" s="23" t="s">
        <v>76</v>
      </c>
      <c r="S57" s="23" t="s">
        <v>81</v>
      </c>
      <c r="T57" s="23" t="s">
        <v>185</v>
      </c>
      <c r="U57" s="23" t="s">
        <v>79</v>
      </c>
      <c r="V57" s="23" t="s">
        <v>186</v>
      </c>
      <c r="W57" s="78">
        <v>15.6186</v>
      </c>
      <c r="Z57" s="23">
        <v>1</v>
      </c>
      <c r="AA57" s="99">
        <v>1</v>
      </c>
      <c r="AB57" s="78">
        <v>606</v>
      </c>
      <c r="AC57" s="78">
        <v>2807.8993640000003</v>
      </c>
      <c r="AD57" s="78">
        <v>0</v>
      </c>
      <c r="AE57" s="78">
        <v>7154.4</v>
      </c>
    </row>
    <row r="58" spans="1:31" ht="12.75">
      <c r="A58" s="23">
        <v>140</v>
      </c>
      <c r="B58" s="23">
        <v>1000</v>
      </c>
      <c r="C58" s="30" t="s">
        <v>180</v>
      </c>
      <c r="D58" s="31" t="s">
        <v>67</v>
      </c>
      <c r="E58" s="32" t="s">
        <v>68</v>
      </c>
      <c r="F58" s="32" t="s">
        <v>181</v>
      </c>
      <c r="G58" s="32" t="s">
        <v>173</v>
      </c>
      <c r="H58" s="33" t="s">
        <v>71</v>
      </c>
      <c r="I58" s="31" t="s">
        <v>72</v>
      </c>
      <c r="J58" s="34" t="s">
        <v>182</v>
      </c>
      <c r="K58" s="35">
        <v>1</v>
      </c>
      <c r="L58" s="36">
        <v>27653.2</v>
      </c>
      <c r="M58" s="36">
        <v>4128.81296</v>
      </c>
      <c r="P58" s="23" t="s">
        <v>183</v>
      </c>
      <c r="Q58" s="23" t="s">
        <v>184</v>
      </c>
      <c r="R58" s="23" t="s">
        <v>76</v>
      </c>
      <c r="S58" s="23" t="s">
        <v>81</v>
      </c>
      <c r="T58" s="23" t="s">
        <v>185</v>
      </c>
      <c r="U58" s="23" t="s">
        <v>79</v>
      </c>
      <c r="V58" s="23" t="s">
        <v>187</v>
      </c>
      <c r="W58" s="78">
        <v>18.8888</v>
      </c>
      <c r="Z58" s="23">
        <v>1</v>
      </c>
      <c r="AA58" s="99">
        <v>1</v>
      </c>
      <c r="AB58" s="78">
        <v>733</v>
      </c>
      <c r="AC58" s="78">
        <v>3395.81296</v>
      </c>
      <c r="AD58" s="78">
        <v>0</v>
      </c>
      <c r="AE58" s="78">
        <v>0</v>
      </c>
    </row>
    <row r="59" spans="1:31" ht="12.75">
      <c r="A59" s="23">
        <v>140</v>
      </c>
      <c r="B59" s="23">
        <v>1000</v>
      </c>
      <c r="C59" s="30" t="s">
        <v>180</v>
      </c>
      <c r="D59" s="31" t="s">
        <v>67</v>
      </c>
      <c r="E59" s="32" t="s">
        <v>68</v>
      </c>
      <c r="F59" s="32" t="s">
        <v>181</v>
      </c>
      <c r="G59" s="32" t="s">
        <v>173</v>
      </c>
      <c r="H59" s="33" t="s">
        <v>71</v>
      </c>
      <c r="I59" s="31" t="s">
        <v>72</v>
      </c>
      <c r="J59" s="34" t="s">
        <v>182</v>
      </c>
      <c r="K59" s="35">
        <v>1</v>
      </c>
      <c r="L59" s="36">
        <v>27653.2</v>
      </c>
      <c r="M59" s="36">
        <v>11283.21296</v>
      </c>
      <c r="P59" s="23" t="s">
        <v>183</v>
      </c>
      <c r="Q59" s="23" t="s">
        <v>184</v>
      </c>
      <c r="R59" s="23" t="s">
        <v>76</v>
      </c>
      <c r="S59" s="23" t="s">
        <v>81</v>
      </c>
      <c r="T59" s="23" t="s">
        <v>185</v>
      </c>
      <c r="U59" s="23" t="s">
        <v>79</v>
      </c>
      <c r="V59" s="23" t="s">
        <v>187</v>
      </c>
      <c r="W59" s="78">
        <v>18.8888</v>
      </c>
      <c r="Z59" s="23">
        <v>1</v>
      </c>
      <c r="AA59" s="99">
        <v>1</v>
      </c>
      <c r="AB59" s="78">
        <v>733</v>
      </c>
      <c r="AC59" s="78">
        <v>3395.81296</v>
      </c>
      <c r="AD59" s="78">
        <v>0</v>
      </c>
      <c r="AE59" s="78">
        <v>7154.4</v>
      </c>
    </row>
    <row r="60" spans="1:31" ht="12.75">
      <c r="A60" s="23">
        <v>140</v>
      </c>
      <c r="B60" s="23">
        <v>1000</v>
      </c>
      <c r="C60" s="30" t="s">
        <v>188</v>
      </c>
      <c r="D60" s="31" t="s">
        <v>67</v>
      </c>
      <c r="E60" s="32" t="s">
        <v>68</v>
      </c>
      <c r="F60" s="32" t="s">
        <v>181</v>
      </c>
      <c r="G60" s="32" t="s">
        <v>173</v>
      </c>
      <c r="H60" s="33" t="s">
        <v>71</v>
      </c>
      <c r="I60" s="31" t="s">
        <v>72</v>
      </c>
      <c r="J60" s="34" t="s">
        <v>182</v>
      </c>
      <c r="K60" s="35">
        <v>1</v>
      </c>
      <c r="L60" s="36">
        <v>27653.2</v>
      </c>
      <c r="M60" s="36">
        <v>11283.21296</v>
      </c>
      <c r="P60" s="23" t="s">
        <v>189</v>
      </c>
      <c r="Q60" s="23" t="s">
        <v>190</v>
      </c>
      <c r="R60" s="23" t="s">
        <v>76</v>
      </c>
      <c r="S60" s="23" t="s">
        <v>77</v>
      </c>
      <c r="T60" s="23" t="s">
        <v>185</v>
      </c>
      <c r="U60" s="23" t="s">
        <v>79</v>
      </c>
      <c r="V60" s="23" t="s">
        <v>187</v>
      </c>
      <c r="W60" s="78">
        <v>18.8888</v>
      </c>
      <c r="Z60" s="23">
        <v>1</v>
      </c>
      <c r="AA60" s="99">
        <v>1</v>
      </c>
      <c r="AB60" s="78">
        <v>733</v>
      </c>
      <c r="AC60" s="78">
        <v>3395.81296</v>
      </c>
      <c r="AD60" s="78">
        <v>0</v>
      </c>
      <c r="AE60" s="78">
        <v>7154.4</v>
      </c>
    </row>
    <row r="61" spans="1:31" ht="12.75">
      <c r="A61" s="23">
        <v>140</v>
      </c>
      <c r="B61" s="23">
        <v>1000</v>
      </c>
      <c r="C61" s="30" t="s">
        <v>180</v>
      </c>
      <c r="D61" s="31" t="s">
        <v>67</v>
      </c>
      <c r="E61" s="32" t="s">
        <v>68</v>
      </c>
      <c r="F61" s="32" t="s">
        <v>181</v>
      </c>
      <c r="G61" s="32" t="s">
        <v>173</v>
      </c>
      <c r="H61" s="33" t="s">
        <v>71</v>
      </c>
      <c r="I61" s="31" t="s">
        <v>72</v>
      </c>
      <c r="J61" s="34" t="s">
        <v>182</v>
      </c>
      <c r="K61" s="35">
        <v>1</v>
      </c>
      <c r="L61" s="36">
        <v>28131.93</v>
      </c>
      <c r="M61" s="36">
        <v>11354.001004</v>
      </c>
      <c r="P61" s="23" t="s">
        <v>183</v>
      </c>
      <c r="Q61" s="23" t="s">
        <v>184</v>
      </c>
      <c r="R61" s="23" t="s">
        <v>76</v>
      </c>
      <c r="S61" s="23" t="s">
        <v>81</v>
      </c>
      <c r="T61" s="23" t="s">
        <v>185</v>
      </c>
      <c r="U61" s="23" t="s">
        <v>79</v>
      </c>
      <c r="V61" s="23" t="s">
        <v>191</v>
      </c>
      <c r="W61" s="78">
        <v>19.2158</v>
      </c>
      <c r="Z61" s="23">
        <v>1</v>
      </c>
      <c r="AA61" s="99">
        <v>1</v>
      </c>
      <c r="AB61" s="78">
        <v>745</v>
      </c>
      <c r="AC61" s="78">
        <v>3454.601004</v>
      </c>
      <c r="AD61" s="78">
        <v>0</v>
      </c>
      <c r="AE61" s="78">
        <v>7154.4</v>
      </c>
    </row>
    <row r="62" spans="1:31" ht="12.75">
      <c r="A62" s="23">
        <v>140</v>
      </c>
      <c r="B62" s="23">
        <v>1000</v>
      </c>
      <c r="C62" s="30" t="s">
        <v>188</v>
      </c>
      <c r="D62" s="31" t="s">
        <v>67</v>
      </c>
      <c r="E62" s="32" t="s">
        <v>68</v>
      </c>
      <c r="F62" s="32" t="s">
        <v>181</v>
      </c>
      <c r="G62" s="32" t="s">
        <v>173</v>
      </c>
      <c r="H62" s="33" t="s">
        <v>71</v>
      </c>
      <c r="I62" s="31" t="s">
        <v>72</v>
      </c>
      <c r="J62" s="34" t="s">
        <v>182</v>
      </c>
      <c r="K62" s="35">
        <v>1</v>
      </c>
      <c r="L62" s="36">
        <v>28131.93</v>
      </c>
      <c r="M62" s="36">
        <v>11354.001004</v>
      </c>
      <c r="P62" s="23" t="s">
        <v>189</v>
      </c>
      <c r="Q62" s="23" t="s">
        <v>190</v>
      </c>
      <c r="R62" s="23" t="s">
        <v>76</v>
      </c>
      <c r="S62" s="23" t="s">
        <v>81</v>
      </c>
      <c r="T62" s="23" t="s">
        <v>185</v>
      </c>
      <c r="U62" s="23" t="s">
        <v>79</v>
      </c>
      <c r="V62" s="23" t="s">
        <v>191</v>
      </c>
      <c r="W62" s="78">
        <v>19.2158</v>
      </c>
      <c r="Z62" s="23">
        <v>1</v>
      </c>
      <c r="AA62" s="99">
        <v>1</v>
      </c>
      <c r="AB62" s="78">
        <v>745</v>
      </c>
      <c r="AC62" s="78">
        <v>3454.601004</v>
      </c>
      <c r="AD62" s="78">
        <v>0</v>
      </c>
      <c r="AE62" s="78">
        <v>7154.4</v>
      </c>
    </row>
    <row r="63" spans="1:31" ht="12.75">
      <c r="A63" s="23">
        <v>140</v>
      </c>
      <c r="B63" s="23">
        <v>1000</v>
      </c>
      <c r="C63" s="30" t="s">
        <v>192</v>
      </c>
      <c r="D63" s="31" t="s">
        <v>67</v>
      </c>
      <c r="E63" s="32" t="s">
        <v>68</v>
      </c>
      <c r="F63" s="32" t="s">
        <v>181</v>
      </c>
      <c r="G63" s="32" t="s">
        <v>173</v>
      </c>
      <c r="H63" s="33" t="s">
        <v>71</v>
      </c>
      <c r="I63" s="31" t="s">
        <v>72</v>
      </c>
      <c r="J63" s="34" t="s">
        <v>182</v>
      </c>
      <c r="K63" s="35">
        <v>1</v>
      </c>
      <c r="L63" s="36">
        <v>28610.66</v>
      </c>
      <c r="M63" s="36">
        <v>11110.789047999999</v>
      </c>
      <c r="P63" s="23" t="s">
        <v>193</v>
      </c>
      <c r="Q63" s="23" t="s">
        <v>194</v>
      </c>
      <c r="R63" s="23" t="s">
        <v>76</v>
      </c>
      <c r="S63" s="23" t="s">
        <v>81</v>
      </c>
      <c r="T63" s="23" t="s">
        <v>185</v>
      </c>
      <c r="U63" s="23" t="s">
        <v>79</v>
      </c>
      <c r="V63" s="23" t="s">
        <v>195</v>
      </c>
      <c r="W63" s="78">
        <v>19.5428</v>
      </c>
      <c r="Z63" s="23">
        <v>1</v>
      </c>
      <c r="AA63" s="99">
        <v>1</v>
      </c>
      <c r="AB63" s="78">
        <v>443</v>
      </c>
      <c r="AC63" s="78">
        <v>3513.389048</v>
      </c>
      <c r="AD63" s="78">
        <v>0</v>
      </c>
      <c r="AE63" s="78">
        <v>7154.4</v>
      </c>
    </row>
    <row r="64" ht="12.75">
      <c r="A64" s="105" t="s">
        <v>197</v>
      </c>
    </row>
    <row r="65" spans="1:31" ht="12.75">
      <c r="A65" s="23">
        <v>142</v>
      </c>
      <c r="B65" s="23">
        <v>2400</v>
      </c>
      <c r="C65" s="30" t="s">
        <v>198</v>
      </c>
      <c r="D65" s="31" t="s">
        <v>67</v>
      </c>
      <c r="E65" s="32" t="s">
        <v>164</v>
      </c>
      <c r="F65" s="32" t="s">
        <v>199</v>
      </c>
      <c r="G65" s="32" t="s">
        <v>200</v>
      </c>
      <c r="H65" s="33" t="s">
        <v>71</v>
      </c>
      <c r="I65" s="31" t="s">
        <v>72</v>
      </c>
      <c r="J65" s="34" t="s">
        <v>165</v>
      </c>
      <c r="K65" s="35">
        <v>1</v>
      </c>
      <c r="L65" s="36">
        <v>35989.19</v>
      </c>
      <c r="M65" s="36">
        <v>12527.872532000001</v>
      </c>
      <c r="P65" s="23" t="s">
        <v>201</v>
      </c>
      <c r="Q65" s="23" t="s">
        <v>202</v>
      </c>
      <c r="R65" s="23" t="s">
        <v>76</v>
      </c>
      <c r="S65" s="23" t="s">
        <v>81</v>
      </c>
      <c r="T65" s="23" t="s">
        <v>203</v>
      </c>
      <c r="U65" s="23" t="s">
        <v>79</v>
      </c>
      <c r="V65" s="23" t="s">
        <v>204</v>
      </c>
      <c r="W65" s="78">
        <v>18.9816</v>
      </c>
      <c r="Z65" s="23">
        <v>1</v>
      </c>
      <c r="AA65" s="99">
        <v>1</v>
      </c>
      <c r="AB65" s="78">
        <v>954</v>
      </c>
      <c r="AC65" s="78">
        <v>4419.472532000001</v>
      </c>
      <c r="AD65" s="78">
        <v>0</v>
      </c>
      <c r="AE65" s="78">
        <v>7154.4</v>
      </c>
    </row>
    <row r="66" spans="1:31" ht="12.75">
      <c r="A66" s="23">
        <v>142</v>
      </c>
      <c r="B66" s="23">
        <v>2400</v>
      </c>
      <c r="C66" s="30" t="s">
        <v>205</v>
      </c>
      <c r="D66" s="31" t="s">
        <v>67</v>
      </c>
      <c r="E66" s="32" t="s">
        <v>164</v>
      </c>
      <c r="F66" s="32" t="s">
        <v>199</v>
      </c>
      <c r="G66" s="32" t="s">
        <v>200</v>
      </c>
      <c r="H66" s="33" t="s">
        <v>71</v>
      </c>
      <c r="I66" s="31" t="s">
        <v>72</v>
      </c>
      <c r="J66" s="34" t="s">
        <v>165</v>
      </c>
      <c r="K66" s="35">
        <v>1</v>
      </c>
      <c r="L66" s="36">
        <v>33761.26</v>
      </c>
      <c r="M66" s="36">
        <v>12195.282728</v>
      </c>
      <c r="P66" s="23" t="s">
        <v>206</v>
      </c>
      <c r="Q66" s="23" t="s">
        <v>207</v>
      </c>
      <c r="R66" s="23" t="s">
        <v>76</v>
      </c>
      <c r="S66" s="23" t="s">
        <v>81</v>
      </c>
      <c r="T66" s="23" t="s">
        <v>208</v>
      </c>
      <c r="U66" s="23" t="s">
        <v>79</v>
      </c>
      <c r="V66" s="23" t="s">
        <v>209</v>
      </c>
      <c r="W66" s="78">
        <v>21.866100000000003</v>
      </c>
      <c r="Z66" s="23">
        <v>1</v>
      </c>
      <c r="AA66" s="99">
        <v>1</v>
      </c>
      <c r="AB66" s="78">
        <v>895</v>
      </c>
      <c r="AC66" s="78">
        <v>4145.8827280000005</v>
      </c>
      <c r="AD66" s="78">
        <v>0</v>
      </c>
      <c r="AE66" s="78">
        <v>7154.4</v>
      </c>
    </row>
    <row r="67" ht="12.75">
      <c r="A67" s="105" t="s">
        <v>211</v>
      </c>
    </row>
    <row r="68" spans="1:31" ht="12.75">
      <c r="A68" s="23">
        <v>165</v>
      </c>
      <c r="B68" s="23">
        <v>2220</v>
      </c>
      <c r="C68" s="30" t="s">
        <v>212</v>
      </c>
      <c r="D68" s="31" t="s">
        <v>67</v>
      </c>
      <c r="E68" s="32" t="s">
        <v>213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214</v>
      </c>
      <c r="K68" s="35">
        <v>1</v>
      </c>
      <c r="L68" s="36">
        <v>67112.52</v>
      </c>
      <c r="M68" s="36">
        <v>10019.417456000001</v>
      </c>
      <c r="P68" s="23" t="s">
        <v>215</v>
      </c>
      <c r="Q68" s="23" t="s">
        <v>216</v>
      </c>
      <c r="R68" s="23" t="s">
        <v>76</v>
      </c>
      <c r="S68" s="23" t="s">
        <v>81</v>
      </c>
      <c r="T68" s="23" t="s">
        <v>78</v>
      </c>
      <c r="U68" s="23" t="s">
        <v>79</v>
      </c>
      <c r="V68" s="23" t="s">
        <v>99</v>
      </c>
      <c r="W68" s="78">
        <v>45.59270000000001</v>
      </c>
      <c r="Z68" s="23">
        <v>1</v>
      </c>
      <c r="AA68" s="99">
        <v>1</v>
      </c>
      <c r="AB68" s="78">
        <v>1778</v>
      </c>
      <c r="AC68" s="78">
        <v>8241.417456000001</v>
      </c>
      <c r="AD68" s="78">
        <v>0</v>
      </c>
      <c r="AE68" s="78">
        <v>0</v>
      </c>
    </row>
    <row r="69" ht="12.75">
      <c r="A69" s="105" t="s">
        <v>218</v>
      </c>
    </row>
    <row r="70" spans="1:31" ht="12.75">
      <c r="A70" s="23">
        <v>172</v>
      </c>
      <c r="B70" s="23">
        <v>1000</v>
      </c>
      <c r="C70" s="30" t="s">
        <v>219</v>
      </c>
      <c r="D70" s="31" t="s">
        <v>67</v>
      </c>
      <c r="E70" s="32" t="s">
        <v>220</v>
      </c>
      <c r="F70" s="32" t="s">
        <v>126</v>
      </c>
      <c r="G70" s="32" t="s">
        <v>221</v>
      </c>
      <c r="H70" s="33" t="s">
        <v>71</v>
      </c>
      <c r="I70" s="31" t="s">
        <v>72</v>
      </c>
      <c r="J70" s="34" t="s">
        <v>73</v>
      </c>
      <c r="K70" s="35">
        <v>0.333</v>
      </c>
      <c r="L70" s="36">
        <v>15198.090030000003</v>
      </c>
      <c r="M70" s="36">
        <v>6805.5454556839995</v>
      </c>
      <c r="P70" s="23" t="s">
        <v>222</v>
      </c>
      <c r="Q70" s="23" t="s">
        <v>223</v>
      </c>
      <c r="R70" s="23" t="s">
        <v>76</v>
      </c>
      <c r="S70" s="23" t="s">
        <v>81</v>
      </c>
      <c r="T70" s="23" t="s">
        <v>78</v>
      </c>
      <c r="U70" s="23" t="s">
        <v>79</v>
      </c>
      <c r="V70" s="23" t="s">
        <v>224</v>
      </c>
      <c r="W70" s="78">
        <v>31.005399999999998</v>
      </c>
      <c r="Z70" s="23">
        <v>0.333</v>
      </c>
      <c r="AA70" s="99">
        <v>0.333</v>
      </c>
      <c r="AB70" s="78">
        <v>1163</v>
      </c>
      <c r="AC70" s="78">
        <v>1866.3254556840004</v>
      </c>
      <c r="AD70" s="78">
        <v>3776.22</v>
      </c>
      <c r="AE70" s="78">
        <v>0</v>
      </c>
    </row>
    <row r="71" spans="1:31" ht="12.75">
      <c r="A71" s="23">
        <v>172</v>
      </c>
      <c r="B71" s="23">
        <v>1000</v>
      </c>
      <c r="C71" s="30" t="s">
        <v>219</v>
      </c>
      <c r="D71" s="31" t="s">
        <v>67</v>
      </c>
      <c r="E71" s="32" t="s">
        <v>220</v>
      </c>
      <c r="F71" s="32" t="s">
        <v>126</v>
      </c>
      <c r="G71" s="32" t="s">
        <v>221</v>
      </c>
      <c r="H71" s="33" t="s">
        <v>71</v>
      </c>
      <c r="I71" s="31" t="s">
        <v>72</v>
      </c>
      <c r="J71" s="34" t="s">
        <v>85</v>
      </c>
      <c r="K71" s="35">
        <v>0.333</v>
      </c>
      <c r="L71" s="36">
        <v>15198.090030000003</v>
      </c>
      <c r="M71" s="36">
        <v>6805.5454556839995</v>
      </c>
      <c r="P71" s="23" t="s">
        <v>222</v>
      </c>
      <c r="Q71" s="23" t="s">
        <v>223</v>
      </c>
      <c r="R71" s="23" t="s">
        <v>76</v>
      </c>
      <c r="S71" s="23" t="s">
        <v>81</v>
      </c>
      <c r="T71" s="23" t="s">
        <v>78</v>
      </c>
      <c r="U71" s="23" t="s">
        <v>79</v>
      </c>
      <c r="V71" s="23" t="s">
        <v>224</v>
      </c>
      <c r="W71" s="78">
        <v>31.005399999999998</v>
      </c>
      <c r="Z71" s="23">
        <v>0.333</v>
      </c>
      <c r="AA71" s="99">
        <v>0.333</v>
      </c>
      <c r="AB71" s="78">
        <v>1163</v>
      </c>
      <c r="AC71" s="78">
        <v>1866.3254556840004</v>
      </c>
      <c r="AD71" s="78">
        <v>3776.22</v>
      </c>
      <c r="AE71" s="78">
        <v>0</v>
      </c>
    </row>
    <row r="72" spans="1:31" ht="12.75">
      <c r="A72" s="23">
        <v>172</v>
      </c>
      <c r="B72" s="23">
        <v>1000</v>
      </c>
      <c r="C72" s="30" t="s">
        <v>219</v>
      </c>
      <c r="D72" s="31" t="s">
        <v>67</v>
      </c>
      <c r="E72" s="32" t="s">
        <v>220</v>
      </c>
      <c r="F72" s="32" t="s">
        <v>126</v>
      </c>
      <c r="G72" s="32" t="s">
        <v>221</v>
      </c>
      <c r="H72" s="33" t="s">
        <v>71</v>
      </c>
      <c r="I72" s="31" t="s">
        <v>72</v>
      </c>
      <c r="J72" s="34" t="s">
        <v>103</v>
      </c>
      <c r="K72" s="35">
        <v>0.33399999999999996</v>
      </c>
      <c r="L72" s="36">
        <v>15243.729940000001</v>
      </c>
      <c r="M72" s="36">
        <v>6825.490036632</v>
      </c>
      <c r="P72" s="23" t="s">
        <v>222</v>
      </c>
      <c r="Q72" s="23" t="s">
        <v>223</v>
      </c>
      <c r="R72" s="23" t="s">
        <v>76</v>
      </c>
      <c r="S72" s="23" t="s">
        <v>81</v>
      </c>
      <c r="T72" s="23" t="s">
        <v>78</v>
      </c>
      <c r="U72" s="23" t="s">
        <v>79</v>
      </c>
      <c r="V72" s="23" t="s">
        <v>224</v>
      </c>
      <c r="W72" s="78">
        <v>31.005399999999998</v>
      </c>
      <c r="Z72" s="23">
        <v>0.33399999999999996</v>
      </c>
      <c r="AA72" s="99">
        <v>0.33399999999999996</v>
      </c>
      <c r="AB72" s="78">
        <v>1166</v>
      </c>
      <c r="AC72" s="78">
        <v>1871.9300366320003</v>
      </c>
      <c r="AD72" s="78">
        <v>3787.56</v>
      </c>
      <c r="AE72" s="78">
        <v>0</v>
      </c>
    </row>
    <row r="73" ht="12.75">
      <c r="A73" s="105" t="s">
        <v>226</v>
      </c>
    </row>
    <row r="74" spans="1:31" ht="12.75">
      <c r="A74" s="23">
        <v>186</v>
      </c>
      <c r="B74" s="23">
        <v>2600</v>
      </c>
      <c r="C74" s="30" t="s">
        <v>227</v>
      </c>
      <c r="D74" s="31" t="s">
        <v>67</v>
      </c>
      <c r="E74" s="32" t="s">
        <v>228</v>
      </c>
      <c r="F74" s="32" t="s">
        <v>77</v>
      </c>
      <c r="G74" s="32" t="s">
        <v>229</v>
      </c>
      <c r="H74" s="33" t="s">
        <v>71</v>
      </c>
      <c r="I74" s="31" t="s">
        <v>72</v>
      </c>
      <c r="J74" s="34" t="s">
        <v>165</v>
      </c>
      <c r="K74" s="35">
        <v>0.5</v>
      </c>
      <c r="L74" s="36">
        <v>12952.095</v>
      </c>
      <c r="M74" s="36">
        <v>3920.2</v>
      </c>
      <c r="P74" s="23" t="s">
        <v>230</v>
      </c>
      <c r="Q74" s="23" t="s">
        <v>231</v>
      </c>
      <c r="R74" s="23" t="s">
        <v>76</v>
      </c>
      <c r="S74" s="23" t="s">
        <v>81</v>
      </c>
      <c r="T74" s="23" t="s">
        <v>232</v>
      </c>
      <c r="U74" s="23" t="s">
        <v>79</v>
      </c>
      <c r="V74" s="23" t="s">
        <v>233</v>
      </c>
      <c r="W74" s="78">
        <v>13.6625</v>
      </c>
      <c r="Z74" s="23">
        <v>0.5</v>
      </c>
      <c r="AA74" s="99">
        <v>0.5</v>
      </c>
      <c r="AB74" s="78">
        <v>343</v>
      </c>
      <c r="AC74" s="78">
        <v>0</v>
      </c>
      <c r="AD74" s="78">
        <v>0</v>
      </c>
      <c r="AE74" s="78">
        <v>3577.2</v>
      </c>
    </row>
    <row r="75" spans="1:31" ht="12.75">
      <c r="A75" s="23">
        <v>186</v>
      </c>
      <c r="B75" s="23">
        <v>2600</v>
      </c>
      <c r="C75" s="30" t="s">
        <v>227</v>
      </c>
      <c r="D75" s="31" t="s">
        <v>67</v>
      </c>
      <c r="E75" s="32" t="s">
        <v>228</v>
      </c>
      <c r="F75" s="32" t="s">
        <v>77</v>
      </c>
      <c r="G75" s="32" t="s">
        <v>229</v>
      </c>
      <c r="H75" s="33" t="s">
        <v>71</v>
      </c>
      <c r="I75" s="31" t="s">
        <v>72</v>
      </c>
      <c r="J75" s="34" t="s">
        <v>165</v>
      </c>
      <c r="K75" s="35">
        <v>1</v>
      </c>
      <c r="L75" s="36">
        <v>29879.9</v>
      </c>
      <c r="M75" s="36">
        <v>9440.4</v>
      </c>
      <c r="P75" s="23" t="s">
        <v>230</v>
      </c>
      <c r="Q75" s="23" t="s">
        <v>231</v>
      </c>
      <c r="R75" s="23" t="s">
        <v>76</v>
      </c>
      <c r="S75" s="23" t="s">
        <v>81</v>
      </c>
      <c r="T75" s="23" t="s">
        <v>232</v>
      </c>
      <c r="U75" s="23" t="s">
        <v>79</v>
      </c>
      <c r="V75" s="23" t="s">
        <v>234</v>
      </c>
      <c r="W75" s="78">
        <v>15.759400000000001</v>
      </c>
      <c r="Z75" s="23">
        <v>1</v>
      </c>
      <c r="AA75" s="99">
        <v>1</v>
      </c>
      <c r="AB75" s="78">
        <v>2286</v>
      </c>
      <c r="AC75" s="78">
        <v>0</v>
      </c>
      <c r="AD75" s="78">
        <v>0</v>
      </c>
      <c r="AE75" s="78">
        <v>7154.4</v>
      </c>
    </row>
    <row r="76" spans="1:31" ht="12.75">
      <c r="A76" s="23">
        <v>186</v>
      </c>
      <c r="B76" s="23">
        <v>2600</v>
      </c>
      <c r="C76" s="30" t="s">
        <v>227</v>
      </c>
      <c r="D76" s="31" t="s">
        <v>67</v>
      </c>
      <c r="E76" s="32" t="s">
        <v>228</v>
      </c>
      <c r="F76" s="32" t="s">
        <v>77</v>
      </c>
      <c r="G76" s="32" t="s">
        <v>229</v>
      </c>
      <c r="H76" s="33" t="s">
        <v>71</v>
      </c>
      <c r="I76" s="31" t="s">
        <v>72</v>
      </c>
      <c r="J76" s="34" t="s">
        <v>165</v>
      </c>
      <c r="K76" s="35">
        <v>1</v>
      </c>
      <c r="L76" s="36">
        <v>30376.87</v>
      </c>
      <c r="M76" s="36">
        <v>9478.4</v>
      </c>
      <c r="P76" s="23" t="s">
        <v>230</v>
      </c>
      <c r="Q76" s="23" t="s">
        <v>231</v>
      </c>
      <c r="R76" s="23" t="s">
        <v>76</v>
      </c>
      <c r="S76" s="23" t="s">
        <v>81</v>
      </c>
      <c r="T76" s="23" t="s">
        <v>232</v>
      </c>
      <c r="U76" s="23" t="s">
        <v>79</v>
      </c>
      <c r="V76" s="23" t="s">
        <v>235</v>
      </c>
      <c r="W76" s="78">
        <v>16.0216</v>
      </c>
      <c r="Z76" s="23">
        <v>1</v>
      </c>
      <c r="AA76" s="99">
        <v>1</v>
      </c>
      <c r="AB76" s="78">
        <v>2324</v>
      </c>
      <c r="AC76" s="78">
        <v>0</v>
      </c>
      <c r="AD76" s="78">
        <v>0</v>
      </c>
      <c r="AE76" s="78">
        <v>7154.4</v>
      </c>
    </row>
    <row r="77" spans="1:31" ht="12.75">
      <c r="A77" s="23">
        <v>186</v>
      </c>
      <c r="B77" s="23">
        <v>2600</v>
      </c>
      <c r="C77" s="30" t="s">
        <v>236</v>
      </c>
      <c r="D77" s="31" t="s">
        <v>67</v>
      </c>
      <c r="E77" s="32" t="s">
        <v>228</v>
      </c>
      <c r="F77" s="32" t="s">
        <v>77</v>
      </c>
      <c r="G77" s="32" t="s">
        <v>229</v>
      </c>
      <c r="H77" s="33" t="s">
        <v>71</v>
      </c>
      <c r="I77" s="31" t="s">
        <v>72</v>
      </c>
      <c r="J77" s="34" t="s">
        <v>165</v>
      </c>
      <c r="K77" s="35">
        <v>1</v>
      </c>
      <c r="L77" s="36">
        <v>31543.29</v>
      </c>
      <c r="M77" s="36">
        <v>9567.4</v>
      </c>
      <c r="P77" s="23" t="s">
        <v>237</v>
      </c>
      <c r="Q77" s="23" t="s">
        <v>238</v>
      </c>
      <c r="R77" s="23" t="s">
        <v>76</v>
      </c>
      <c r="S77" s="23" t="s">
        <v>81</v>
      </c>
      <c r="T77" s="23" t="s">
        <v>232</v>
      </c>
      <c r="U77" s="23" t="s">
        <v>79</v>
      </c>
      <c r="V77" s="23" t="s">
        <v>239</v>
      </c>
      <c r="W77" s="78">
        <v>16.6368</v>
      </c>
      <c r="Z77" s="23">
        <v>1</v>
      </c>
      <c r="AA77" s="99">
        <v>1</v>
      </c>
      <c r="AB77" s="78">
        <v>2413</v>
      </c>
      <c r="AC77" s="78">
        <v>0</v>
      </c>
      <c r="AD77" s="78">
        <v>0</v>
      </c>
      <c r="AE77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2013-06-03T15:18:05Z</dcterms:modified>
  <cp:category/>
  <cp:version/>
  <cp:contentType/>
  <cp:contentStatus/>
</cp:coreProperties>
</file>