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<sst xmlns="http://schemas.openxmlformats.org/spreadsheetml/2006/main" count="1098" uniqueCount="270">
  <si>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</si>
  <si>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</si>
  <si>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</si>
  <si>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</si>
  <si>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</si>
  <si>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</si>
  <si>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</si>
  <si>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</si>
  <si>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</si>
  <si>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</si>
  <si>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</si>
  <si>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</si>
  <si>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</si>
  <si>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</si>
  <si>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</si>
  <si>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</si>
  <si>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</si>
  <si>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</si>
  <si>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</si>
  <si>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</si>
  <si>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</si>
  <si>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</si>
  <si>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</si>
  <si>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</si>
  <si>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</si>
  <si>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</si>
  <si>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</si>
  <si>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</si>
  <si>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</si>
  <si>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</si>
  <si>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</si>
  <si>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</si>
  <si>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</si>
  <si>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</si>
  <si>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</si>
  <si>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</si>
  <si>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</si>
  <si>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</si>
  <si>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</si>
  <si>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</si>
  <si>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</si>
  <si>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</si>
  <si>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</si>
  <si>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</si>
  <si>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</si>
  <si>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</si>
  <si>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</si>
  <si>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</si>
  <si>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</si>
  <si>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</si>
  <si>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</si>
  <si>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</si>
  <si>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</si>
  <si>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</si>
  <si>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</si>
  <si>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</si>
  <si>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</si>
  <si>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</si>
  <si>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</si>
  <si>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</si>
  <si>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CHAPEL HILL ELEM</t>
  </si>
  <si>
    <t>PROJECT 000101 LOC 147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</si>
  <si>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</si>
  <si>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</si>
  <si>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</si>
  <si>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</si>
  <si>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</si>
  <si>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</si>
  <si>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</si>
  <si>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</si>
  <si>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</si>
  <si>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</si>
  <si>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147</t>
  </si>
  <si>
    <t>1011</t>
  </si>
  <si>
    <t>333300</t>
  </si>
  <si>
    <t>1473E0100</t>
  </si>
  <si>
    <t>B</t>
  </si>
  <si>
    <t>01</t>
  </si>
  <si>
    <t>M08</t>
  </si>
  <si>
    <t>NORM</t>
  </si>
  <si>
    <t>E0403</t>
  </si>
  <si>
    <t>E0501</t>
  </si>
  <si>
    <t>E0523</t>
  </si>
  <si>
    <t>E0621</t>
  </si>
  <si>
    <t>Teacher, Grade 1</t>
  </si>
  <si>
    <t>1021</t>
  </si>
  <si>
    <t>332200</t>
  </si>
  <si>
    <t>1473E1100</t>
  </si>
  <si>
    <t>E0404</t>
  </si>
  <si>
    <t>02</t>
  </si>
  <si>
    <t>E0504</t>
  </si>
  <si>
    <t>Teacher, Grade 3</t>
  </si>
  <si>
    <t>332400</t>
  </si>
  <si>
    <t>1473E3100</t>
  </si>
  <si>
    <t>E0505</t>
  </si>
  <si>
    <t>E0506</t>
  </si>
  <si>
    <t>E0509</t>
  </si>
  <si>
    <t>E0512</t>
  </si>
  <si>
    <t>E0513</t>
  </si>
  <si>
    <t>Teacher, Grade 2</t>
  </si>
  <si>
    <t>332300</t>
  </si>
  <si>
    <t>1473E2100</t>
  </si>
  <si>
    <t>E0716</t>
  </si>
  <si>
    <t>Teacher, Grade 4 Science</t>
  </si>
  <si>
    <t>1051</t>
  </si>
  <si>
    <t>332620</t>
  </si>
  <si>
    <t>1473E4102</t>
  </si>
  <si>
    <t>E0405</t>
  </si>
  <si>
    <t>Teacher, Grade 5 Reading</t>
  </si>
  <si>
    <t>332740</t>
  </si>
  <si>
    <t>1473E5104</t>
  </si>
  <si>
    <t>E0406</t>
  </si>
  <si>
    <t>Teacher, Grade 5 Math</t>
  </si>
  <si>
    <t>332710</t>
  </si>
  <si>
    <t>1473E5101</t>
  </si>
  <si>
    <t>E0407</t>
  </si>
  <si>
    <t>Teacher, Grade 4</t>
  </si>
  <si>
    <t>332600</t>
  </si>
  <si>
    <t>1473E4100</t>
  </si>
  <si>
    <t>E0409</t>
  </si>
  <si>
    <t>Teacher, Grade 5</t>
  </si>
  <si>
    <t>332700</t>
  </si>
  <si>
    <t>1473E5100</t>
  </si>
  <si>
    <t>Teacher, Grade 4 Reading</t>
  </si>
  <si>
    <t>332640</t>
  </si>
  <si>
    <t>1473E4104</t>
  </si>
  <si>
    <t>E0514</t>
  </si>
  <si>
    <t>Teacher, Grade 4 Math</t>
  </si>
  <si>
    <t>332610</t>
  </si>
  <si>
    <t>E0605</t>
  </si>
  <si>
    <t>E0611</t>
  </si>
  <si>
    <t>Teacher, EIP Mathematics 4-5</t>
  </si>
  <si>
    <t>1061</t>
  </si>
  <si>
    <t>335100</t>
  </si>
  <si>
    <t>1473F0200</t>
  </si>
  <si>
    <t>1071</t>
  </si>
  <si>
    <t>E0414</t>
  </si>
  <si>
    <t>1091</t>
  </si>
  <si>
    <t>Teacher, Gifted</t>
  </si>
  <si>
    <t>2111</t>
  </si>
  <si>
    <t>332100</t>
  </si>
  <si>
    <t>1473H0100</t>
  </si>
  <si>
    <t>E0510</t>
  </si>
  <si>
    <t>Teacher, Interrelated</t>
  </si>
  <si>
    <t>06</t>
  </si>
  <si>
    <t>2021</t>
  </si>
  <si>
    <t>632500</t>
  </si>
  <si>
    <t>1473N0300</t>
  </si>
  <si>
    <t>E0410</t>
  </si>
  <si>
    <t>Teacher, S/PID</t>
  </si>
  <si>
    <t>2051</t>
  </si>
  <si>
    <t>632600</t>
  </si>
  <si>
    <t>1473Q0100</t>
  </si>
  <si>
    <t>ART,MUSIC,PE PERSONNEL</t>
  </si>
  <si>
    <t>ART,MUSIC,PE PERSONNEL (118)</t>
  </si>
  <si>
    <t>Teacher, Music-Band</t>
  </si>
  <si>
    <t>88</t>
  </si>
  <si>
    <t>333800</t>
  </si>
  <si>
    <t>1473D0300</t>
  </si>
  <si>
    <t>Teacher, Art</t>
  </si>
  <si>
    <t>330300</t>
  </si>
  <si>
    <t>1473D0100</t>
  </si>
  <si>
    <t>Teacher, Music-General</t>
  </si>
  <si>
    <t>334000</t>
  </si>
  <si>
    <t>1473D0200</t>
  </si>
  <si>
    <t>Teacher, Health and Phys. Ed.</t>
  </si>
  <si>
    <t>333000</t>
  </si>
  <si>
    <t>1473D0500</t>
  </si>
  <si>
    <t>Teacher, Music-Strings</t>
  </si>
  <si>
    <t>334200</t>
  </si>
  <si>
    <t>1473D0400</t>
  </si>
  <si>
    <t>E0623</t>
  </si>
  <si>
    <t>PRINCIPAL</t>
  </si>
  <si>
    <t>PRINCIPAL (130)</t>
  </si>
  <si>
    <t>Principal, Elem School</t>
  </si>
  <si>
    <t>52</t>
  </si>
  <si>
    <t>0000</t>
  </si>
  <si>
    <t>300100</t>
  </si>
  <si>
    <t>1470A0100</t>
  </si>
  <si>
    <t>M21</t>
  </si>
  <si>
    <t>PR114</t>
  </si>
  <si>
    <t>ASSISTANT PRINCIPAL</t>
  </si>
  <si>
    <t>ASSISTANT PRINCIPAL (131)</t>
  </si>
  <si>
    <t>Assistant Principal   (ES)</t>
  </si>
  <si>
    <t>80</t>
  </si>
  <si>
    <t>300400</t>
  </si>
  <si>
    <t>1470A0200</t>
  </si>
  <si>
    <t>M17</t>
  </si>
  <si>
    <t>AP106</t>
  </si>
  <si>
    <t>AIDES AND PARAPROFESSIONALS</t>
  </si>
  <si>
    <t>AIDES AND PARAPROFESSIONALS (140)</t>
  </si>
  <si>
    <t>Para, Phy Disab 1-1 (local)</t>
  </si>
  <si>
    <t>09</t>
  </si>
  <si>
    <t>2031</t>
  </si>
  <si>
    <t>380902</t>
  </si>
  <si>
    <t>1478N0160</t>
  </si>
  <si>
    <t>T05</t>
  </si>
  <si>
    <t>PA206</t>
  </si>
  <si>
    <t>PA220</t>
  </si>
  <si>
    <t>Paraprofessional-Interrelated</t>
  </si>
  <si>
    <t>2041</t>
  </si>
  <si>
    <t>680100</t>
  </si>
  <si>
    <t>1478P0100</t>
  </si>
  <si>
    <t>PA211</t>
  </si>
  <si>
    <t>CLERICAL PERSONNEL</t>
  </si>
  <si>
    <t>CLERICAL PERSONNEL (142)</t>
  </si>
  <si>
    <t>Secretary, 12 Month</t>
  </si>
  <si>
    <t>10</t>
  </si>
  <si>
    <t>82</t>
  </si>
  <si>
    <t>378600</t>
  </si>
  <si>
    <t>1477T0400</t>
  </si>
  <si>
    <t>03</t>
  </si>
  <si>
    <t>T21</t>
  </si>
  <si>
    <t>SEC06</t>
  </si>
  <si>
    <t>Secretary, ES</t>
  </si>
  <si>
    <t>370600</t>
  </si>
  <si>
    <t>1477T0300</t>
  </si>
  <si>
    <t>T15</t>
  </si>
  <si>
    <t>SEC07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</si>
  <si>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</si>
  <si>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</si>
  <si>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</si>
  <si>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</si>
  <si>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</si>
  <si>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</si>
  <si>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1471B0100</t>
  </si>
  <si>
    <t>E0609</t>
  </si>
  <si>
    <t>ELEMENTARY COUNSELOR</t>
  </si>
  <si>
    <t>CUSTODIAL PERSONNEL</t>
  </si>
  <si>
    <t>CUSTODIAL PERSONNEL (186)</t>
  </si>
  <si>
    <t>Custodian II Part-Time (ES)</t>
  </si>
  <si>
    <t>57</t>
  </si>
  <si>
    <t>86</t>
  </si>
  <si>
    <t>360210</t>
  </si>
  <si>
    <t>1476S0355</t>
  </si>
  <si>
    <t>75</t>
  </si>
  <si>
    <t>P21</t>
  </si>
  <si>
    <t>PART</t>
  </si>
  <si>
    <t>B2902</t>
  </si>
  <si>
    <t>Custodian II 12 Month (Elem)</t>
  </si>
  <si>
    <t>360200</t>
  </si>
  <si>
    <t>1476S0300</t>
  </si>
  <si>
    <t>S21</t>
  </si>
  <si>
    <t>CL101</t>
  </si>
  <si>
    <t>CL103</t>
  </si>
  <si>
    <t>Custodian, Head</t>
  </si>
  <si>
    <t>360500</t>
  </si>
  <si>
    <t>1476S0100</t>
  </si>
  <si>
    <t>CL213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</si>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</sst>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1906805.15</v>
      </c>
      <c r="E8" s="67">
        <v>1659335.86</v>
      </c>
      <c r="F8" s="67">
        <v>1473940</v>
      </c>
      <c r="G8" s="67">
        <f>SUMIF(DISCRETIONARY!B11:B65536,"="&amp;SUMMARY!B8,DISCRETIONARY!$P$11:$P$65536)+SUMIF(PERSONNEL!$A$10:$A$65536,"="&amp;SUMMARY!B8,PERSONNEL!$L$10:$L$65536)</f>
        <v>1520543.9500000004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153</v>
      </c>
      <c r="D9" s="67">
        <v>144710.82</v>
      </c>
      <c r="E9" s="67">
        <v>135622.52</v>
      </c>
      <c r="F9" s="67">
        <v>129134</v>
      </c>
      <c r="G9" s="67">
        <f>SUMIF(DISCRETIONARY!B11:B65536,"="&amp;SUMMARY!B9,DISCRETIONARY!$P$11:$P$65536)+SUMIF(PERSONNEL!$A$10:$A$65536,"="&amp;SUMMARY!B9,PERSONNEL!$L$10:$L$65536)</f>
        <v>189331.85000000003</v>
      </c>
      <c r="J9" s="103" t="s">
        <v>58</v>
      </c>
      <c r="K9" s="67">
        <v>2180862.0735197496</v>
      </c>
      <c r="L9" s="67">
        <v>2139953.47</v>
      </c>
      <c r="M9" s="67">
        <f>L9-K9</f>
        <v>-40908.60351974936</v>
      </c>
      <c r="N9" s="104">
        <f>M9/K9</f>
        <v>-0.01875799667318067</v>
      </c>
    </row>
    <row r="10" spans="1:14" ht="12.75">
      <c r="A10" s="65" t="s">
        <v>63</v>
      </c>
      <c r="B10" s="66">
        <v>130</v>
      </c>
      <c r="C10" s="65" t="s">
        <v>172</v>
      </c>
      <c r="D10" s="67">
        <v>95397</v>
      </c>
      <c r="E10" s="67">
        <v>94609.2</v>
      </c>
      <c r="F10" s="67">
        <v>88064.88615155274</v>
      </c>
      <c r="G10" s="67">
        <f>SUMIF(DISCRETIONARY!B11:B65536,"="&amp;SUMMARY!B10,DISCRETIONARY!$P$11:$P$65536)+SUMIF(PERSONNEL!$A$10:$A$65536,"="&amp;SUMMARY!B10,PERSONNEL!$L$10:$L$65536)</f>
        <v>100649.79</v>
      </c>
      <c r="J10" s="103" t="s">
        <v>25</v>
      </c>
      <c r="K10" s="67">
        <v>675915.1304259497</v>
      </c>
      <c r="L10" s="67">
        <v>706522.83424</v>
      </c>
      <c r="M10" s="67">
        <f>L10-K10</f>
        <v>30607.7038140503</v>
      </c>
      <c r="N10" s="104">
        <f>M10/K10</f>
        <v>0.04528335353990651</v>
      </c>
    </row>
    <row r="11" spans="1:14" ht="12.75">
      <c r="A11" s="65" t="s">
        <v>63</v>
      </c>
      <c r="B11" s="66">
        <v>131</v>
      </c>
      <c r="C11" s="65" t="s">
        <v>181</v>
      </c>
      <c r="D11" s="67">
        <v>170418.66</v>
      </c>
      <c r="E11" s="67">
        <v>82846.16</v>
      </c>
      <c r="F11" s="67">
        <v>59262</v>
      </c>
      <c r="G11" s="67">
        <f>SUMIF(DISCRETIONARY!B11:B65536,"="&amp;SUMMARY!B11,DISCRETIONARY!$P$11:$P$65536)+SUMIF(PERSONNEL!$A$10:$A$65536,"="&amp;SUMMARY!B11,PERSONNEL!$L$10:$L$65536)</f>
        <v>58238.18</v>
      </c>
      <c r="J11" s="103" t="s">
        <v>59</v>
      </c>
      <c r="K11" s="67">
        <v>35384</v>
      </c>
      <c r="L11" s="67">
        <v>33486</v>
      </c>
      <c r="M11" s="67">
        <f>L11-K11</f>
        <v>-1898</v>
      </c>
      <c r="N11" s="104">
        <f>M11/K11</f>
        <v>-0.05364006330544879</v>
      </c>
    </row>
    <row r="12" spans="1:7" ht="12.75">
      <c r="A12" s="65" t="s">
        <v>63</v>
      </c>
      <c r="B12" s="66">
        <v>140</v>
      </c>
      <c r="C12" s="65" t="s">
        <v>189</v>
      </c>
      <c r="D12" s="67">
        <v>82733.29</v>
      </c>
      <c r="E12" s="67">
        <v>122635.87</v>
      </c>
      <c r="F12" s="67">
        <v>154532</v>
      </c>
      <c r="G12" s="67">
        <f>SUMIF(DISCRETIONARY!B11:B65536,"="&amp;SUMMARY!B12,DISCRETIONARY!$P$11:$P$65536)+SUMIF(PERSONNEL!$A$10:$A$65536,"="&amp;SUMMARY!B12,PERSONNEL!$L$10:$L$65536)</f>
        <v>74820.79000000001</v>
      </c>
    </row>
    <row r="13" spans="1:7" ht="12.75">
      <c r="A13" s="65" t="s">
        <v>63</v>
      </c>
      <c r="B13" s="66">
        <v>142</v>
      </c>
      <c r="C13" s="65" t="s">
        <v>204</v>
      </c>
      <c r="D13" s="67">
        <v>88265.17</v>
      </c>
      <c r="E13" s="67">
        <v>65214.35</v>
      </c>
      <c r="F13" s="67">
        <v>59864</v>
      </c>
      <c r="G13" s="67">
        <f>SUMIF(DISCRETIONARY!B11:B65536,"="&amp;SUMMARY!B13,DISCRETIONARY!$P$11:$P$65536)+SUMIF(PERSONNEL!$A$10:$A$65536,"="&amp;SUMMARY!B13,PERSONNEL!$L$10:$L$65536)</f>
        <v>60279.22</v>
      </c>
    </row>
    <row r="14" spans="1:7" ht="12.75">
      <c r="A14" s="65" t="s">
        <v>63</v>
      </c>
      <c r="B14" s="66">
        <v>165</v>
      </c>
      <c r="C14" s="65" t="s">
        <v>219</v>
      </c>
      <c r="D14" s="67">
        <v>56665.6</v>
      </c>
      <c r="E14" s="67">
        <v>56779.44</v>
      </c>
      <c r="F14" s="67">
        <v>47050.54240144481</v>
      </c>
      <c r="G14" s="67">
        <f>SUMIF(DISCRETIONARY!B11:B65536,"="&amp;SUMMARY!B14,DISCRETIONARY!$P$11:$P$65536)+SUMIF(PERSONNEL!$A$10:$A$65536,"="&amp;SUMMARY!B14,PERSONNEL!$L$10:$L$65536)</f>
        <v>56188.85</v>
      </c>
    </row>
    <row r="15" spans="1:7" ht="12.75">
      <c r="A15" s="65" t="s">
        <v>63</v>
      </c>
      <c r="B15" s="66">
        <v>172</v>
      </c>
      <c r="C15" s="65" t="s">
        <v>227</v>
      </c>
      <c r="D15" s="67">
        <v>168995.92</v>
      </c>
      <c r="E15" s="67">
        <v>100799.28</v>
      </c>
      <c r="F15" s="67">
        <v>57777.64496675218</v>
      </c>
      <c r="G15" s="67">
        <f>SUMIF(DISCRETIONARY!B11:B65536,"="&amp;SUMMARY!B15,DISCRETIONARY!$P$11:$P$65536)+SUMIF(PERSONNEL!$A$10:$A$65536,"="&amp;SUMMARY!B15,PERSONNEL!$L$10:$L$65536)</f>
        <v>0</v>
      </c>
    </row>
    <row r="16" spans="1:7" ht="12.75">
      <c r="A16" s="65" t="s">
        <v>63</v>
      </c>
      <c r="B16" s="66">
        <v>186</v>
      </c>
      <c r="C16" s="65" t="s">
        <v>228</v>
      </c>
      <c r="D16" s="67">
        <v>90211.02</v>
      </c>
      <c r="E16" s="67">
        <v>113186.77</v>
      </c>
      <c r="F16" s="67">
        <v>111237</v>
      </c>
      <c r="G16" s="67">
        <f>SUMIF(DISCRETIONARY!B11:B65536,"="&amp;SUMMARY!B16,DISCRETIONARY!$P$11:$P$65536)+SUMIF(PERSONNEL!$A$10:$A$65536,"="&amp;SUMMARY!B16,PERSONNEL!$L$10:$L$65536)</f>
        <v>79900.84</v>
      </c>
    </row>
    <row r="17" spans="1:7" ht="12.75">
      <c r="A17" s="65" t="s">
        <v>63</v>
      </c>
      <c r="B17" s="66">
        <v>210</v>
      </c>
      <c r="C17" s="65" t="s">
        <v>249</v>
      </c>
      <c r="D17" s="67">
        <v>473460.18</v>
      </c>
      <c r="E17" s="67">
        <v>410535.61</v>
      </c>
      <c r="F17" s="67">
        <v>366752.14615809</v>
      </c>
      <c r="G17" s="67">
        <f>SUMIF(DISCRETIONARY!B11:B65536,"="&amp;SUMMARY!B17,DISCRETIONARY!$P$11:$P$65536)+SUMIF(PERSONNEL!$A$10:$A$65536,"="&amp;SUMMARY!B17,PERSONNEL!$L$10:$L$65536)+SUM(PERSONNEL!$AD$10:$AE$65536)</f>
        <v>394466.4</v>
      </c>
    </row>
    <row r="18" spans="1:7" ht="12.75">
      <c r="A18" s="65" t="s">
        <v>63</v>
      </c>
      <c r="B18" s="66">
        <v>230</v>
      </c>
      <c r="C18" s="65" t="s">
        <v>250</v>
      </c>
      <c r="D18" s="67">
        <v>279200.69</v>
      </c>
      <c r="E18" s="67">
        <v>240227.55</v>
      </c>
      <c r="F18" s="67">
        <v>251125.29985241083</v>
      </c>
      <c r="G18" s="67">
        <f>SUMIF(DISCRETIONARY!B11:B65536,"="&amp;SUMMARY!B18,DISCRETIONARY!$P$11:$P$65536)+SUMIF(PERSONNEL!$A$10:$A$65536,"="&amp;SUMMARY!B18,PERSONNEL!$L$10:$L$65536)+SUM(PERSONNEL!$AC$10:$AC$65536)</f>
        <v>256912.4342400001</v>
      </c>
    </row>
    <row r="19" spans="1:7" ht="12.75">
      <c r="A19" s="65" t="s">
        <v>63</v>
      </c>
      <c r="B19" s="66">
        <v>290</v>
      </c>
      <c r="C19" s="65" t="s">
        <v>251</v>
      </c>
      <c r="D19" s="67">
        <v>76791.13</v>
      </c>
      <c r="E19" s="67">
        <v>69773.76</v>
      </c>
      <c r="F19" s="67">
        <v>58037.68441544865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55144</v>
      </c>
    </row>
    <row r="20" spans="1:7" ht="12.75">
      <c r="A20" s="65" t="s">
        <v>63</v>
      </c>
      <c r="B20" s="66">
        <v>580</v>
      </c>
      <c r="C20" s="65" t="s">
        <v>252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503</v>
      </c>
    </row>
    <row r="21" spans="1:7" ht="12.75">
      <c r="A21" s="65" t="s">
        <v>63</v>
      </c>
      <c r="B21" s="66">
        <v>610</v>
      </c>
      <c r="C21" s="65" t="s">
        <v>257</v>
      </c>
      <c r="D21" s="67">
        <v>36536.66</v>
      </c>
      <c r="E21" s="67">
        <v>27820.34</v>
      </c>
      <c r="F21" s="67">
        <v>29333</v>
      </c>
      <c r="G21" s="67">
        <f>SUMIF(DISCRETIONARY!B11:B65536,"="&amp;SUMMARY!B21,DISCRETIONARY!$P$11:$P$65536)+SUMIF(PERSONNEL!$A$10:$A$65536,"="&amp;SUMMARY!B21,PERSONNEL!$L$10:$L$65536)</f>
        <v>27587</v>
      </c>
    </row>
    <row r="22" spans="1:7" ht="12.75">
      <c r="A22" s="65" t="s">
        <v>63</v>
      </c>
      <c r="B22" s="66">
        <v>730</v>
      </c>
      <c r="C22" s="65" t="s">
        <v>264</v>
      </c>
      <c r="D22" s="67">
        <v>6180.06</v>
      </c>
      <c r="E22" s="67">
        <v>5866.31</v>
      </c>
      <c r="F22" s="67">
        <v>6051</v>
      </c>
      <c r="G22" s="67">
        <f>SUMIF(DISCRETIONARY!B11:B65536,"="&amp;SUMMARY!B22,DISCRETIONARY!$P$11:$P$65536)+SUMIF(PERSONNEL!$A$10:$A$65536,"="&amp;SUMMARY!B22,PERSONNEL!$L$10:$L$65536)</f>
        <v>5396</v>
      </c>
    </row>
    <row r="23" ht="13.5" thickBot="1"/>
    <row r="24" spans="3:8" ht="13.5" thickBot="1">
      <c r="C24" s="108" t="s">
        <v>8</v>
      </c>
      <c r="D24" s="109">
        <f>SUM(D8:D22)</f>
        <v>3676371.35</v>
      </c>
      <c r="E24" s="110">
        <f>SUM(E8:E22)</f>
        <v>3185253.019999999</v>
      </c>
      <c r="F24" s="110">
        <f>SUM(F8:F22)</f>
        <v>2892161.2039456987</v>
      </c>
      <c r="G24" s="111">
        <f>SUM(G8:G22)</f>
        <v>2879962.3042400004</v>
      </c>
      <c r="H24" s="107">
        <f>(G24-F24)/F24</f>
        <v>-0.004217918312802071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CHAPEL HILL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42716.72</v>
      </c>
      <c r="M9" s="55">
        <f>SUMIF($C10:$C65536,"=X",M10:M65536)</f>
        <v>33686.649999999994</v>
      </c>
      <c r="N9" s="55">
        <f>SUMIF($C10:$C65536,"=X",N10:N65536)</f>
        <v>35384</v>
      </c>
      <c r="O9" s="92">
        <f>SUMIF($C10:$C65536,"=X",O10:O65536)</f>
        <v>16363.020000000002</v>
      </c>
      <c r="P9" s="89">
        <f>SUMIF(C10:C65536,"=X",P10:P65536)+SUMIF(C10:C65536,"=X",Q10:Q65536)</f>
        <v>33486</v>
      </c>
      <c r="T9" s="93">
        <f>IF(N9=0,0,(P9-N9)/N9)</f>
        <v>-0.05364006330544879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253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254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255</v>
      </c>
      <c r="L12" s="61">
        <v>0</v>
      </c>
      <c r="M12" s="61">
        <v>0</v>
      </c>
      <c r="N12" s="61">
        <v>0</v>
      </c>
      <c r="O12" s="61">
        <v>0</v>
      </c>
      <c r="P12" s="18">
        <v>478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254</v>
      </c>
      <c r="G13" s="58" t="s">
        <v>70</v>
      </c>
      <c r="H13" s="59" t="s">
        <v>71</v>
      </c>
      <c r="I13" s="57" t="s">
        <v>72</v>
      </c>
      <c r="J13" s="60" t="s">
        <v>145</v>
      </c>
      <c r="K13" s="52" t="s">
        <v>256</v>
      </c>
      <c r="L13" s="61">
        <v>0</v>
      </c>
      <c r="M13" s="61">
        <v>0</v>
      </c>
      <c r="N13" s="61">
        <v>0</v>
      </c>
      <c r="O13" s="61">
        <v>0</v>
      </c>
      <c r="P13" s="18">
        <v>25</v>
      </c>
    </row>
    <row r="14" spans="1:16" ht="12.75" customHeight="1">
      <c r="A14" s="106" t="s">
        <v>258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259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260</v>
      </c>
      <c r="L15" s="61">
        <v>7146</v>
      </c>
      <c r="M15" s="61">
        <v>4825.35</v>
      </c>
      <c r="N15" s="61">
        <v>5963</v>
      </c>
      <c r="O15" s="61">
        <v>4101.93</v>
      </c>
      <c r="P15" s="18">
        <v>5427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259</v>
      </c>
      <c r="G16" s="58" t="s">
        <v>70</v>
      </c>
      <c r="H16" s="59" t="s">
        <v>71</v>
      </c>
      <c r="I16" s="57" t="s">
        <v>72</v>
      </c>
      <c r="J16" s="60" t="s">
        <v>145</v>
      </c>
      <c r="K16" s="52" t="s">
        <v>260</v>
      </c>
      <c r="L16" s="61">
        <v>1494.38</v>
      </c>
      <c r="M16" s="61">
        <v>2206.75</v>
      </c>
      <c r="N16" s="61">
        <v>2182</v>
      </c>
      <c r="O16" s="61">
        <v>411.79</v>
      </c>
      <c r="P16" s="18">
        <v>2057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259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261</v>
      </c>
      <c r="L17" s="61">
        <v>16147.59</v>
      </c>
      <c r="M17" s="61">
        <v>12024</v>
      </c>
      <c r="N17" s="61">
        <v>11638</v>
      </c>
      <c r="O17" s="61">
        <v>4889.52</v>
      </c>
      <c r="P17" s="18">
        <v>11308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259</v>
      </c>
      <c r="G18" s="58" t="s">
        <v>77</v>
      </c>
      <c r="H18" s="59" t="s">
        <v>71</v>
      </c>
      <c r="I18" s="57" t="s">
        <v>72</v>
      </c>
      <c r="J18" s="60" t="s">
        <v>145</v>
      </c>
      <c r="K18" s="52" t="s">
        <v>261</v>
      </c>
      <c r="L18" s="61">
        <v>647.44</v>
      </c>
      <c r="M18" s="61">
        <v>395.92</v>
      </c>
      <c r="N18" s="61">
        <v>1050</v>
      </c>
      <c r="O18" s="61">
        <v>685.6</v>
      </c>
      <c r="P18" s="18">
        <v>594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259</v>
      </c>
      <c r="G19" s="58" t="s">
        <v>70</v>
      </c>
      <c r="H19" s="59" t="s">
        <v>262</v>
      </c>
      <c r="I19" s="57" t="s">
        <v>72</v>
      </c>
      <c r="J19" s="60" t="s">
        <v>223</v>
      </c>
      <c r="K19" s="52" t="s">
        <v>263</v>
      </c>
      <c r="L19" s="61">
        <v>11101.25</v>
      </c>
      <c r="M19" s="61">
        <v>8368.32</v>
      </c>
      <c r="N19" s="61">
        <v>8500</v>
      </c>
      <c r="O19" s="61">
        <v>6274.18</v>
      </c>
      <c r="P19" s="18">
        <v>8201</v>
      </c>
    </row>
    <row r="20" spans="1:16" ht="12.75" customHeight="1">
      <c r="A20" s="106" t="s">
        <v>265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266</v>
      </c>
      <c r="F21" s="58" t="s">
        <v>267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268</v>
      </c>
      <c r="L21" s="61">
        <v>577</v>
      </c>
      <c r="M21" s="61">
        <v>824.5</v>
      </c>
      <c r="N21" s="61">
        <v>496</v>
      </c>
      <c r="O21" s="61">
        <v>0</v>
      </c>
      <c r="P21" s="18">
        <v>493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266</v>
      </c>
      <c r="F22" s="58" t="s">
        <v>267</v>
      </c>
      <c r="G22" s="58" t="s">
        <v>70</v>
      </c>
      <c r="H22" s="59" t="s">
        <v>71</v>
      </c>
      <c r="I22" s="57" t="s">
        <v>72</v>
      </c>
      <c r="J22" s="60" t="s">
        <v>145</v>
      </c>
      <c r="K22" s="52" t="s">
        <v>268</v>
      </c>
      <c r="L22" s="61">
        <v>3395.13</v>
      </c>
      <c r="M22" s="61">
        <v>3375.3</v>
      </c>
      <c r="N22" s="61">
        <v>3872</v>
      </c>
      <c r="O22" s="61">
        <v>0</v>
      </c>
      <c r="P22" s="18">
        <v>3280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266</v>
      </c>
      <c r="F23" s="58" t="s">
        <v>267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269</v>
      </c>
      <c r="L23" s="61">
        <v>2109.88</v>
      </c>
      <c r="M23" s="61">
        <v>1570.81</v>
      </c>
      <c r="N23" s="61">
        <v>1587</v>
      </c>
      <c r="O23" s="61">
        <v>0</v>
      </c>
      <c r="P23" s="18">
        <v>1542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266</v>
      </c>
      <c r="F24" s="58" t="s">
        <v>267</v>
      </c>
      <c r="G24" s="58" t="s">
        <v>77</v>
      </c>
      <c r="H24" s="59" t="s">
        <v>71</v>
      </c>
      <c r="I24" s="57" t="s">
        <v>72</v>
      </c>
      <c r="J24" s="60" t="s">
        <v>145</v>
      </c>
      <c r="K24" s="52" t="s">
        <v>269</v>
      </c>
      <c r="L24" s="61">
        <v>98.05</v>
      </c>
      <c r="M24" s="61">
        <v>95.7</v>
      </c>
      <c r="N24" s="61">
        <v>96</v>
      </c>
      <c r="O24" s="61">
        <v>0</v>
      </c>
      <c r="P24" s="18">
        <v>81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CHAPEL HILL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43.99999999999999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2139953.4700000007</v>
      </c>
      <c r="M8" s="72">
        <f>SUM(M11:M65536)</f>
        <v>706522.8342400002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40813.57</v>
      </c>
      <c r="M11" s="36">
        <v>17433.906396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27.726600000000005</v>
      </c>
      <c r="Z11" s="23">
        <v>1</v>
      </c>
      <c r="AA11" s="99">
        <v>1</v>
      </c>
      <c r="AB11" s="78">
        <v>1082</v>
      </c>
      <c r="AC11" s="78">
        <v>5011.906396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42951.54</v>
      </c>
      <c r="M12" s="36">
        <v>17752.449112000002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29.178999999999995</v>
      </c>
      <c r="Z12" s="23">
        <v>1</v>
      </c>
      <c r="AA12" s="99">
        <v>1</v>
      </c>
      <c r="AB12" s="78">
        <v>1138</v>
      </c>
      <c r="AC12" s="78">
        <v>5274.449112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67112.52</v>
      </c>
      <c r="M13" s="36">
        <v>21359.417456000003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45.59270000000001</v>
      </c>
      <c r="Z13" s="23">
        <v>1</v>
      </c>
      <c r="AA13" s="99">
        <v>1</v>
      </c>
      <c r="AB13" s="78">
        <v>1778</v>
      </c>
      <c r="AC13" s="78">
        <v>8241.417456000001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72016.41</v>
      </c>
      <c r="M14" s="36">
        <v>22091.615148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48.9242</v>
      </c>
      <c r="Z14" s="23">
        <v>1</v>
      </c>
      <c r="AA14" s="99">
        <v>1</v>
      </c>
      <c r="AB14" s="78">
        <v>1908</v>
      </c>
      <c r="AC14" s="78">
        <v>8843.615148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41162.58</v>
      </c>
      <c r="M15" s="36">
        <v>17485.764824</v>
      </c>
      <c r="P15" s="23" t="s">
        <v>86</v>
      </c>
      <c r="Q15" s="23" t="s">
        <v>87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27.9637</v>
      </c>
      <c r="Z15" s="23">
        <v>1</v>
      </c>
      <c r="AA15" s="99">
        <v>1</v>
      </c>
      <c r="AB15" s="78">
        <v>1091</v>
      </c>
      <c r="AC15" s="78">
        <v>5054.764824000001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84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42951.54</v>
      </c>
      <c r="M16" s="36">
        <v>17752.449112000002</v>
      </c>
      <c r="P16" s="23" t="s">
        <v>86</v>
      </c>
      <c r="Q16" s="23" t="s">
        <v>87</v>
      </c>
      <c r="R16" s="23" t="s">
        <v>76</v>
      </c>
      <c r="S16" s="23" t="s">
        <v>89</v>
      </c>
      <c r="T16" s="23" t="s">
        <v>78</v>
      </c>
      <c r="U16" s="23" t="s">
        <v>79</v>
      </c>
      <c r="V16" s="23" t="s">
        <v>81</v>
      </c>
      <c r="W16" s="78">
        <v>29.178999999999995</v>
      </c>
      <c r="Z16" s="23">
        <v>1</v>
      </c>
      <c r="AA16" s="99">
        <v>1</v>
      </c>
      <c r="AB16" s="78">
        <v>1138</v>
      </c>
      <c r="AC16" s="78">
        <v>5274.449112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44253.78</v>
      </c>
      <c r="M17" s="36">
        <v>17947.364184</v>
      </c>
      <c r="P17" s="23" t="s">
        <v>86</v>
      </c>
      <c r="Q17" s="23" t="s">
        <v>87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90</v>
      </c>
      <c r="W17" s="78">
        <v>30.063699999999997</v>
      </c>
      <c r="Z17" s="23">
        <v>1</v>
      </c>
      <c r="AA17" s="99">
        <v>1</v>
      </c>
      <c r="AB17" s="78">
        <v>1173</v>
      </c>
      <c r="AC17" s="78">
        <v>5434.364184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45590.45</v>
      </c>
      <c r="M18" s="36">
        <v>18146.50726</v>
      </c>
      <c r="P18" s="23" t="s">
        <v>92</v>
      </c>
      <c r="Q18" s="23" t="s">
        <v>93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94</v>
      </c>
      <c r="W18" s="78">
        <v>30.9718</v>
      </c>
      <c r="Z18" s="23">
        <v>1</v>
      </c>
      <c r="AA18" s="99">
        <v>1</v>
      </c>
      <c r="AB18" s="78">
        <v>1208</v>
      </c>
      <c r="AC18" s="78">
        <v>5598.50726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46984.1</v>
      </c>
      <c r="M19" s="36">
        <v>18354.64748</v>
      </c>
      <c r="P19" s="23" t="s">
        <v>92</v>
      </c>
      <c r="Q19" s="23" t="s">
        <v>93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95</v>
      </c>
      <c r="W19" s="78">
        <v>31.918500000000005</v>
      </c>
      <c r="Z19" s="23">
        <v>1</v>
      </c>
      <c r="AA19" s="99">
        <v>1</v>
      </c>
      <c r="AB19" s="78">
        <v>1245</v>
      </c>
      <c r="AC19" s="78">
        <v>5769.6474800000005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91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51377.55</v>
      </c>
      <c r="M20" s="36">
        <v>19011.16314</v>
      </c>
      <c r="P20" s="23" t="s">
        <v>92</v>
      </c>
      <c r="Q20" s="23" t="s">
        <v>93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96</v>
      </c>
      <c r="W20" s="78">
        <v>34.9032</v>
      </c>
      <c r="Z20" s="23">
        <v>1</v>
      </c>
      <c r="AA20" s="99">
        <v>1</v>
      </c>
      <c r="AB20" s="78">
        <v>1362</v>
      </c>
      <c r="AC20" s="78">
        <v>6309.163140000001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56188.85</v>
      </c>
      <c r="M21" s="36">
        <v>8388.99078</v>
      </c>
      <c r="P21" s="23" t="s">
        <v>92</v>
      </c>
      <c r="Q21" s="23" t="s">
        <v>93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97</v>
      </c>
      <c r="W21" s="78">
        <v>38.1718</v>
      </c>
      <c r="Z21" s="23">
        <v>1</v>
      </c>
      <c r="AA21" s="99">
        <v>1</v>
      </c>
      <c r="AB21" s="78">
        <v>1489</v>
      </c>
      <c r="AC21" s="78">
        <v>6899.99078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84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57885.21</v>
      </c>
      <c r="M22" s="36">
        <v>19982.303788</v>
      </c>
      <c r="P22" s="23" t="s">
        <v>86</v>
      </c>
      <c r="Q22" s="23" t="s">
        <v>87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98</v>
      </c>
      <c r="W22" s="78">
        <v>39.3242</v>
      </c>
      <c r="Z22" s="23">
        <v>1</v>
      </c>
      <c r="AA22" s="99">
        <v>1</v>
      </c>
      <c r="AB22" s="78">
        <v>1534</v>
      </c>
      <c r="AC22" s="78">
        <v>7108.303788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99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67112.52</v>
      </c>
      <c r="M23" s="36">
        <v>21359.417456000003</v>
      </c>
      <c r="P23" s="23" t="s">
        <v>100</v>
      </c>
      <c r="Q23" s="23" t="s">
        <v>101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82</v>
      </c>
      <c r="W23" s="78">
        <v>45.59270000000001</v>
      </c>
      <c r="Z23" s="23">
        <v>1</v>
      </c>
      <c r="AA23" s="99">
        <v>1</v>
      </c>
      <c r="AB23" s="78">
        <v>1778</v>
      </c>
      <c r="AC23" s="78">
        <v>8241.417456000001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85</v>
      </c>
      <c r="K24" s="35">
        <v>1</v>
      </c>
      <c r="L24" s="36">
        <v>75409.14</v>
      </c>
      <c r="M24" s="36">
        <v>22598.242392</v>
      </c>
      <c r="P24" s="23" t="s">
        <v>100</v>
      </c>
      <c r="Q24" s="23" t="s">
        <v>101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102</v>
      </c>
      <c r="W24" s="78">
        <v>51.229</v>
      </c>
      <c r="Z24" s="23">
        <v>1</v>
      </c>
      <c r="AA24" s="99">
        <v>1</v>
      </c>
      <c r="AB24" s="78">
        <v>1998</v>
      </c>
      <c r="AC24" s="78">
        <v>9260.242392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103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104</v>
      </c>
      <c r="K25" s="35">
        <v>1</v>
      </c>
      <c r="L25" s="36">
        <v>41696.77</v>
      </c>
      <c r="M25" s="36">
        <v>17565.363356</v>
      </c>
      <c r="P25" s="23" t="s">
        <v>105</v>
      </c>
      <c r="Q25" s="23" t="s">
        <v>106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107</v>
      </c>
      <c r="W25" s="78">
        <v>28.3266</v>
      </c>
      <c r="Z25" s="23">
        <v>1</v>
      </c>
      <c r="AA25" s="99">
        <v>1</v>
      </c>
      <c r="AB25" s="78">
        <v>1105</v>
      </c>
      <c r="AC25" s="78">
        <v>5120.363356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108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104</v>
      </c>
      <c r="K26" s="35">
        <v>1</v>
      </c>
      <c r="L26" s="36">
        <v>42951.54</v>
      </c>
      <c r="M26" s="36">
        <v>17752.449112000002</v>
      </c>
      <c r="P26" s="23" t="s">
        <v>109</v>
      </c>
      <c r="Q26" s="23" t="s">
        <v>110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111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112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104</v>
      </c>
      <c r="K27" s="35">
        <v>1</v>
      </c>
      <c r="L27" s="36">
        <v>44253.78</v>
      </c>
      <c r="M27" s="36">
        <v>17947.364184</v>
      </c>
      <c r="P27" s="23" t="s">
        <v>113</v>
      </c>
      <c r="Q27" s="23" t="s">
        <v>114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115</v>
      </c>
      <c r="W27" s="78">
        <v>30.063699999999997</v>
      </c>
      <c r="Z27" s="23">
        <v>1</v>
      </c>
      <c r="AA27" s="99">
        <v>1</v>
      </c>
      <c r="AB27" s="78">
        <v>1173</v>
      </c>
      <c r="AC27" s="78">
        <v>5434.364184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116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104</v>
      </c>
      <c r="K28" s="35">
        <v>1</v>
      </c>
      <c r="L28" s="36">
        <v>46984.1</v>
      </c>
      <c r="M28" s="36">
        <v>18354.64748</v>
      </c>
      <c r="P28" s="23" t="s">
        <v>117</v>
      </c>
      <c r="Q28" s="23" t="s">
        <v>118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119</v>
      </c>
      <c r="W28" s="78">
        <v>31.918500000000005</v>
      </c>
      <c r="Z28" s="23">
        <v>1</v>
      </c>
      <c r="AA28" s="99">
        <v>1</v>
      </c>
      <c r="AB28" s="78">
        <v>1245</v>
      </c>
      <c r="AC28" s="78">
        <v>5769.6474800000005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120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104</v>
      </c>
      <c r="K29" s="35">
        <v>1</v>
      </c>
      <c r="L29" s="36">
        <v>56188.85</v>
      </c>
      <c r="M29" s="36">
        <v>19728.99078</v>
      </c>
      <c r="P29" s="23" t="s">
        <v>121</v>
      </c>
      <c r="Q29" s="23" t="s">
        <v>122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97</v>
      </c>
      <c r="W29" s="78">
        <v>38.1718</v>
      </c>
      <c r="Z29" s="23">
        <v>1</v>
      </c>
      <c r="AA29" s="99">
        <v>1</v>
      </c>
      <c r="AB29" s="78">
        <v>1489</v>
      </c>
      <c r="AC29" s="78">
        <v>6899.99078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123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104</v>
      </c>
      <c r="K30" s="35">
        <v>1</v>
      </c>
      <c r="L30" s="36">
        <v>59651.61</v>
      </c>
      <c r="M30" s="36">
        <v>20246.217708</v>
      </c>
      <c r="P30" s="23" t="s">
        <v>124</v>
      </c>
      <c r="Q30" s="23" t="s">
        <v>125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126</v>
      </c>
      <c r="W30" s="78">
        <v>40.5242</v>
      </c>
      <c r="Z30" s="23">
        <v>1</v>
      </c>
      <c r="AA30" s="99">
        <v>1</v>
      </c>
      <c r="AB30" s="78">
        <v>1581</v>
      </c>
      <c r="AC30" s="78">
        <v>7325.217708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127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104</v>
      </c>
      <c r="K31" s="35">
        <v>1</v>
      </c>
      <c r="L31" s="36">
        <v>49854.5</v>
      </c>
      <c r="M31" s="36">
        <v>7443.1326</v>
      </c>
      <c r="P31" s="23" t="s">
        <v>128</v>
      </c>
      <c r="Q31" s="23" t="s">
        <v>118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129</v>
      </c>
      <c r="W31" s="78">
        <v>33.8685</v>
      </c>
      <c r="Z31" s="23">
        <v>1</v>
      </c>
      <c r="AA31" s="99">
        <v>1</v>
      </c>
      <c r="AB31" s="78">
        <v>1321</v>
      </c>
      <c r="AC31" s="78">
        <v>6122.1326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120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104</v>
      </c>
      <c r="K32" s="35">
        <v>1</v>
      </c>
      <c r="L32" s="36">
        <v>59651.61</v>
      </c>
      <c r="M32" s="36">
        <v>20246.217708</v>
      </c>
      <c r="P32" s="23" t="s">
        <v>121</v>
      </c>
      <c r="Q32" s="23" t="s">
        <v>122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130</v>
      </c>
      <c r="W32" s="78">
        <v>40.5242</v>
      </c>
      <c r="Z32" s="23">
        <v>1</v>
      </c>
      <c r="AA32" s="99">
        <v>1</v>
      </c>
      <c r="AB32" s="78">
        <v>1581</v>
      </c>
      <c r="AC32" s="78">
        <v>7325.217708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131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132</v>
      </c>
      <c r="K33" s="35">
        <v>0.333</v>
      </c>
      <c r="L33" s="36">
        <v>14736.508740000001</v>
      </c>
      <c r="M33" s="36">
        <v>5976.863273272</v>
      </c>
      <c r="P33" s="23" t="s">
        <v>133</v>
      </c>
      <c r="Q33" s="23" t="s">
        <v>134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90</v>
      </c>
      <c r="W33" s="78">
        <v>30.063699999999997</v>
      </c>
      <c r="Z33" s="23">
        <v>0.333</v>
      </c>
      <c r="AA33" s="99">
        <v>0.333</v>
      </c>
      <c r="AB33" s="78">
        <v>391</v>
      </c>
      <c r="AC33" s="78">
        <v>1809.6432732720002</v>
      </c>
      <c r="AD33" s="78">
        <v>3776.22</v>
      </c>
      <c r="AE33" s="78">
        <v>0</v>
      </c>
    </row>
    <row r="34" spans="1:31" ht="12.75">
      <c r="A34" s="23">
        <v>110</v>
      </c>
      <c r="B34" s="23">
        <v>1000</v>
      </c>
      <c r="C34" s="30" t="s">
        <v>131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135</v>
      </c>
      <c r="K34" s="35">
        <v>1</v>
      </c>
      <c r="L34" s="36">
        <v>54537.6</v>
      </c>
      <c r="M34" s="36">
        <v>8142.21728</v>
      </c>
      <c r="P34" s="23" t="s">
        <v>133</v>
      </c>
      <c r="Q34" s="23" t="s">
        <v>134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136</v>
      </c>
      <c r="W34" s="78">
        <v>37.05</v>
      </c>
      <c r="Z34" s="23">
        <v>1</v>
      </c>
      <c r="AA34" s="99">
        <v>1</v>
      </c>
      <c r="AB34" s="78">
        <v>1445</v>
      </c>
      <c r="AC34" s="78">
        <v>6697.21728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131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135</v>
      </c>
      <c r="K35" s="35">
        <v>0.333</v>
      </c>
      <c r="L35" s="36">
        <v>14736.508740000001</v>
      </c>
      <c r="M35" s="36">
        <v>5976.863273272</v>
      </c>
      <c r="P35" s="23" t="s">
        <v>133</v>
      </c>
      <c r="Q35" s="23" t="s">
        <v>134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90</v>
      </c>
      <c r="W35" s="78">
        <v>30.063699999999997</v>
      </c>
      <c r="Z35" s="23">
        <v>0.333</v>
      </c>
      <c r="AA35" s="99">
        <v>0.333</v>
      </c>
      <c r="AB35" s="78">
        <v>391</v>
      </c>
      <c r="AC35" s="78">
        <v>1809.6432732720002</v>
      </c>
      <c r="AD35" s="78">
        <v>3776.22</v>
      </c>
      <c r="AE35" s="78">
        <v>0</v>
      </c>
    </row>
    <row r="36" spans="1:31" ht="12.75">
      <c r="A36" s="23">
        <v>110</v>
      </c>
      <c r="B36" s="23">
        <v>1000</v>
      </c>
      <c r="C36" s="30" t="s">
        <v>131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137</v>
      </c>
      <c r="K36" s="35">
        <v>0.33399999999999996</v>
      </c>
      <c r="L36" s="36">
        <v>14780.762519999998</v>
      </c>
      <c r="M36" s="36">
        <v>5994.637637456</v>
      </c>
      <c r="P36" s="23" t="s">
        <v>133</v>
      </c>
      <c r="Q36" s="23" t="s">
        <v>134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90</v>
      </c>
      <c r="W36" s="78">
        <v>30.063699999999997</v>
      </c>
      <c r="Z36" s="23">
        <v>0.33399999999999996</v>
      </c>
      <c r="AA36" s="99">
        <v>0.33399999999999996</v>
      </c>
      <c r="AB36" s="78">
        <v>392</v>
      </c>
      <c r="AC36" s="78">
        <v>1815.0776374559998</v>
      </c>
      <c r="AD36" s="78">
        <v>3787.56</v>
      </c>
      <c r="AE36" s="78">
        <v>0</v>
      </c>
    </row>
    <row r="37" spans="1:31" ht="12.75">
      <c r="A37" s="23">
        <v>110</v>
      </c>
      <c r="B37" s="23">
        <v>1000</v>
      </c>
      <c r="C37" s="30" t="s">
        <v>138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139</v>
      </c>
      <c r="K37" s="35">
        <v>0.5</v>
      </c>
      <c r="L37" s="36">
        <v>26467.51</v>
      </c>
      <c r="M37" s="36">
        <v>9621.210228</v>
      </c>
      <c r="P37" s="23" t="s">
        <v>140</v>
      </c>
      <c r="Q37" s="23" t="s">
        <v>141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142</v>
      </c>
      <c r="W37" s="78">
        <v>35.9613</v>
      </c>
      <c r="Z37" s="23">
        <v>0.5</v>
      </c>
      <c r="AA37" s="99">
        <v>0.5</v>
      </c>
      <c r="AB37" s="78">
        <v>701</v>
      </c>
      <c r="AC37" s="78">
        <v>3250.210228</v>
      </c>
      <c r="AD37" s="78">
        <v>5670</v>
      </c>
      <c r="AE37" s="78">
        <v>0</v>
      </c>
    </row>
    <row r="38" spans="1:31" ht="12.75">
      <c r="A38" s="23">
        <v>110</v>
      </c>
      <c r="B38" s="23">
        <v>1000</v>
      </c>
      <c r="C38" s="30" t="s">
        <v>143</v>
      </c>
      <c r="D38" s="31" t="s">
        <v>67</v>
      </c>
      <c r="E38" s="32" t="s">
        <v>68</v>
      </c>
      <c r="F38" s="32" t="s">
        <v>144</v>
      </c>
      <c r="G38" s="32" t="s">
        <v>70</v>
      </c>
      <c r="H38" s="33" t="s">
        <v>71</v>
      </c>
      <c r="I38" s="31" t="s">
        <v>72</v>
      </c>
      <c r="J38" s="34" t="s">
        <v>145</v>
      </c>
      <c r="K38" s="35">
        <v>1</v>
      </c>
      <c r="L38" s="36">
        <v>40813.57</v>
      </c>
      <c r="M38" s="36">
        <v>17433.906396</v>
      </c>
      <c r="P38" s="23" t="s">
        <v>146</v>
      </c>
      <c r="Q38" s="23" t="s">
        <v>147</v>
      </c>
      <c r="R38" s="23" t="s">
        <v>76</v>
      </c>
      <c r="S38" s="23" t="s">
        <v>89</v>
      </c>
      <c r="T38" s="23" t="s">
        <v>78</v>
      </c>
      <c r="U38" s="23" t="s">
        <v>79</v>
      </c>
      <c r="V38" s="23" t="s">
        <v>80</v>
      </c>
      <c r="W38" s="78">
        <v>27.726600000000005</v>
      </c>
      <c r="Z38" s="23">
        <v>1</v>
      </c>
      <c r="AA38" s="99">
        <v>1</v>
      </c>
      <c r="AB38" s="78">
        <v>1082</v>
      </c>
      <c r="AC38" s="78">
        <v>5011.906396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143</v>
      </c>
      <c r="D39" s="31" t="s">
        <v>67</v>
      </c>
      <c r="E39" s="32" t="s">
        <v>68</v>
      </c>
      <c r="F39" s="32" t="s">
        <v>144</v>
      </c>
      <c r="G39" s="32" t="s">
        <v>70</v>
      </c>
      <c r="H39" s="33" t="s">
        <v>71</v>
      </c>
      <c r="I39" s="31" t="s">
        <v>72</v>
      </c>
      <c r="J39" s="34" t="s">
        <v>145</v>
      </c>
      <c r="K39" s="35">
        <v>1</v>
      </c>
      <c r="L39" s="36">
        <v>48413.37</v>
      </c>
      <c r="M39" s="36">
        <v>18568.161836</v>
      </c>
      <c r="P39" s="23" t="s">
        <v>146</v>
      </c>
      <c r="Q39" s="23" t="s">
        <v>147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148</v>
      </c>
      <c r="W39" s="78">
        <v>32.8895</v>
      </c>
      <c r="Z39" s="23">
        <v>1</v>
      </c>
      <c r="AA39" s="99">
        <v>1</v>
      </c>
      <c r="AB39" s="78">
        <v>1283</v>
      </c>
      <c r="AC39" s="78">
        <v>5945.161836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143</v>
      </c>
      <c r="D40" s="31" t="s">
        <v>67</v>
      </c>
      <c r="E40" s="32" t="s">
        <v>68</v>
      </c>
      <c r="F40" s="32" t="s">
        <v>144</v>
      </c>
      <c r="G40" s="32" t="s">
        <v>70</v>
      </c>
      <c r="H40" s="33" t="s">
        <v>71</v>
      </c>
      <c r="I40" s="31" t="s">
        <v>72</v>
      </c>
      <c r="J40" s="34" t="s">
        <v>145</v>
      </c>
      <c r="K40" s="35">
        <v>1</v>
      </c>
      <c r="L40" s="36">
        <v>42951.54</v>
      </c>
      <c r="M40" s="36">
        <v>17752.449112000002</v>
      </c>
      <c r="P40" s="23" t="s">
        <v>146</v>
      </c>
      <c r="Q40" s="23" t="s">
        <v>147</v>
      </c>
      <c r="R40" s="23" t="s">
        <v>76</v>
      </c>
      <c r="S40" s="23" t="s">
        <v>89</v>
      </c>
      <c r="T40" s="23" t="s">
        <v>78</v>
      </c>
      <c r="U40" s="23" t="s">
        <v>79</v>
      </c>
      <c r="V40" s="23" t="s">
        <v>81</v>
      </c>
      <c r="W40" s="78">
        <v>29.178999999999995</v>
      </c>
      <c r="Z40" s="23">
        <v>1</v>
      </c>
      <c r="AA40" s="99">
        <v>1</v>
      </c>
      <c r="AB40" s="78">
        <v>1138</v>
      </c>
      <c r="AC40" s="78">
        <v>5274.449112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149</v>
      </c>
      <c r="D41" s="31" t="s">
        <v>67</v>
      </c>
      <c r="E41" s="32" t="s">
        <v>68</v>
      </c>
      <c r="F41" s="32" t="s">
        <v>144</v>
      </c>
      <c r="G41" s="32" t="s">
        <v>70</v>
      </c>
      <c r="H41" s="33" t="s">
        <v>71</v>
      </c>
      <c r="I41" s="31" t="s">
        <v>72</v>
      </c>
      <c r="J41" s="34" t="s">
        <v>150</v>
      </c>
      <c r="K41" s="35">
        <v>1</v>
      </c>
      <c r="L41" s="36">
        <v>42951.54</v>
      </c>
      <c r="M41" s="36">
        <v>17752.449112000002</v>
      </c>
      <c r="P41" s="23" t="s">
        <v>151</v>
      </c>
      <c r="Q41" s="23" t="s">
        <v>152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81</v>
      </c>
      <c r="W41" s="78">
        <v>29.178999999999995</v>
      </c>
      <c r="Z41" s="23">
        <v>1</v>
      </c>
      <c r="AA41" s="99">
        <v>1</v>
      </c>
      <c r="AB41" s="78">
        <v>1138</v>
      </c>
      <c r="AC41" s="78">
        <v>5274.449112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149</v>
      </c>
      <c r="D42" s="31" t="s">
        <v>67</v>
      </c>
      <c r="E42" s="32" t="s">
        <v>68</v>
      </c>
      <c r="F42" s="32" t="s">
        <v>144</v>
      </c>
      <c r="G42" s="32" t="s">
        <v>70</v>
      </c>
      <c r="H42" s="33" t="s">
        <v>71</v>
      </c>
      <c r="I42" s="31" t="s">
        <v>72</v>
      </c>
      <c r="J42" s="34" t="s">
        <v>150</v>
      </c>
      <c r="K42" s="35">
        <v>1</v>
      </c>
      <c r="L42" s="36">
        <v>67112.52</v>
      </c>
      <c r="M42" s="36">
        <v>20621.417456000003</v>
      </c>
      <c r="P42" s="23" t="s">
        <v>151</v>
      </c>
      <c r="Q42" s="23" t="s">
        <v>152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82</v>
      </c>
      <c r="W42" s="78">
        <v>45.59270000000001</v>
      </c>
      <c r="Z42" s="23">
        <v>1</v>
      </c>
      <c r="AA42" s="99">
        <v>1</v>
      </c>
      <c r="AB42" s="78">
        <v>1040</v>
      </c>
      <c r="AC42" s="78">
        <v>8241.417456000001</v>
      </c>
      <c r="AD42" s="78">
        <v>11340</v>
      </c>
      <c r="AE42" s="78">
        <v>0</v>
      </c>
    </row>
    <row r="43" ht="12.75">
      <c r="A43" s="105" t="s">
        <v>154</v>
      </c>
    </row>
    <row r="44" spans="1:31" ht="12.75">
      <c r="A44" s="23">
        <v>118</v>
      </c>
      <c r="B44" s="23">
        <v>1000</v>
      </c>
      <c r="C44" s="30" t="s">
        <v>155</v>
      </c>
      <c r="D44" s="31" t="s">
        <v>67</v>
      </c>
      <c r="E44" s="32" t="s">
        <v>68</v>
      </c>
      <c r="F44" s="32" t="s">
        <v>69</v>
      </c>
      <c r="G44" s="32" t="s">
        <v>156</v>
      </c>
      <c r="H44" s="33" t="s">
        <v>71</v>
      </c>
      <c r="I44" s="31" t="s">
        <v>72</v>
      </c>
      <c r="J44" s="34" t="s">
        <v>73</v>
      </c>
      <c r="K44" s="35">
        <v>0.08325</v>
      </c>
      <c r="L44" s="36">
        <v>3684.1271850000003</v>
      </c>
      <c r="M44" s="36">
        <v>1494.465818318</v>
      </c>
      <c r="P44" s="23" t="s">
        <v>157</v>
      </c>
      <c r="Q44" s="23" t="s">
        <v>158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115</v>
      </c>
      <c r="W44" s="78">
        <v>30.063699999999997</v>
      </c>
      <c r="Z44" s="23">
        <v>0.08325</v>
      </c>
      <c r="AA44" s="99">
        <v>0.08325</v>
      </c>
      <c r="AB44" s="78">
        <v>98</v>
      </c>
      <c r="AC44" s="78">
        <v>452.41081831800005</v>
      </c>
      <c r="AD44" s="78">
        <v>944.055</v>
      </c>
      <c r="AE44" s="78">
        <v>0</v>
      </c>
    </row>
    <row r="45" spans="1:31" ht="12.75">
      <c r="A45" s="23">
        <v>118</v>
      </c>
      <c r="B45" s="23">
        <v>1000</v>
      </c>
      <c r="C45" s="30" t="s">
        <v>159</v>
      </c>
      <c r="D45" s="31" t="s">
        <v>67</v>
      </c>
      <c r="E45" s="32" t="s">
        <v>68</v>
      </c>
      <c r="F45" s="32" t="s">
        <v>69</v>
      </c>
      <c r="G45" s="32" t="s">
        <v>156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14302.862820000002</v>
      </c>
      <c r="M45" s="36">
        <v>2135.3915542960003</v>
      </c>
      <c r="P45" s="23" t="s">
        <v>160</v>
      </c>
      <c r="Q45" s="23" t="s">
        <v>161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81</v>
      </c>
      <c r="W45" s="78">
        <v>29.178999999999995</v>
      </c>
      <c r="Z45" s="23">
        <v>0.333</v>
      </c>
      <c r="AA45" s="99">
        <v>0.333</v>
      </c>
      <c r="AB45" s="78">
        <v>379</v>
      </c>
      <c r="AC45" s="78">
        <v>1756.3915542960003</v>
      </c>
      <c r="AD45" s="78">
        <v>0</v>
      </c>
      <c r="AE45" s="78">
        <v>0</v>
      </c>
    </row>
    <row r="46" spans="1:31" ht="12.75">
      <c r="A46" s="23">
        <v>118</v>
      </c>
      <c r="B46" s="23">
        <v>1000</v>
      </c>
      <c r="C46" s="30" t="s">
        <v>162</v>
      </c>
      <c r="D46" s="31" t="s">
        <v>67</v>
      </c>
      <c r="E46" s="32" t="s">
        <v>68</v>
      </c>
      <c r="F46" s="32" t="s">
        <v>69</v>
      </c>
      <c r="G46" s="32" t="s">
        <v>156</v>
      </c>
      <c r="H46" s="33" t="s">
        <v>71</v>
      </c>
      <c r="I46" s="31" t="s">
        <v>72</v>
      </c>
      <c r="J46" s="34" t="s">
        <v>73</v>
      </c>
      <c r="K46" s="35">
        <v>0.333</v>
      </c>
      <c r="L46" s="36">
        <v>22348.46916</v>
      </c>
      <c r="M46" s="36">
        <v>6866.612012848</v>
      </c>
      <c r="P46" s="23" t="s">
        <v>163</v>
      </c>
      <c r="Q46" s="23" t="s">
        <v>164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82</v>
      </c>
      <c r="W46" s="78">
        <v>45.59270000000001</v>
      </c>
      <c r="Z46" s="23">
        <v>0.333</v>
      </c>
      <c r="AA46" s="99">
        <v>0.333</v>
      </c>
      <c r="AB46" s="78">
        <v>346</v>
      </c>
      <c r="AC46" s="78">
        <v>2744.3920128480004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165</v>
      </c>
      <c r="D47" s="31" t="s">
        <v>67</v>
      </c>
      <c r="E47" s="32" t="s">
        <v>68</v>
      </c>
      <c r="F47" s="32" t="s">
        <v>69</v>
      </c>
      <c r="G47" s="32" t="s">
        <v>156</v>
      </c>
      <c r="H47" s="33" t="s">
        <v>71</v>
      </c>
      <c r="I47" s="31" t="s">
        <v>72</v>
      </c>
      <c r="J47" s="34" t="s">
        <v>73</v>
      </c>
      <c r="K47" s="35">
        <v>0.333</v>
      </c>
      <c r="L47" s="36">
        <v>16601.548500000004</v>
      </c>
      <c r="M47" s="36">
        <v>6254.8901558</v>
      </c>
      <c r="P47" s="23" t="s">
        <v>166</v>
      </c>
      <c r="Q47" s="23" t="s">
        <v>167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129</v>
      </c>
      <c r="W47" s="78">
        <v>33.8685</v>
      </c>
      <c r="Z47" s="23">
        <v>0.333</v>
      </c>
      <c r="AA47" s="99">
        <v>0.333</v>
      </c>
      <c r="AB47" s="78">
        <v>440</v>
      </c>
      <c r="AC47" s="78">
        <v>2038.6701558000007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168</v>
      </c>
      <c r="D48" s="31" t="s">
        <v>67</v>
      </c>
      <c r="E48" s="32" t="s">
        <v>68</v>
      </c>
      <c r="F48" s="32" t="s">
        <v>69</v>
      </c>
      <c r="G48" s="32" t="s">
        <v>156</v>
      </c>
      <c r="H48" s="33" t="s">
        <v>71</v>
      </c>
      <c r="I48" s="31" t="s">
        <v>72</v>
      </c>
      <c r="J48" s="34" t="s">
        <v>73</v>
      </c>
      <c r="K48" s="35">
        <v>0.08325</v>
      </c>
      <c r="L48" s="36">
        <v>6110.498385000001</v>
      </c>
      <c r="M48" s="36">
        <v>1789.424201678</v>
      </c>
      <c r="P48" s="23" t="s">
        <v>169</v>
      </c>
      <c r="Q48" s="23" t="s">
        <v>170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171</v>
      </c>
      <c r="W48" s="78">
        <v>49.8637</v>
      </c>
      <c r="Z48" s="23">
        <v>0.08325</v>
      </c>
      <c r="AA48" s="99">
        <v>0.08325</v>
      </c>
      <c r="AB48" s="78">
        <v>95</v>
      </c>
      <c r="AC48" s="78">
        <v>750.3692016780001</v>
      </c>
      <c r="AD48" s="78">
        <v>944.055</v>
      </c>
      <c r="AE48" s="78">
        <v>0</v>
      </c>
    </row>
    <row r="49" spans="1:31" ht="12.75">
      <c r="A49" s="23">
        <v>118</v>
      </c>
      <c r="B49" s="23">
        <v>1000</v>
      </c>
      <c r="C49" s="30" t="s">
        <v>155</v>
      </c>
      <c r="D49" s="31" t="s">
        <v>67</v>
      </c>
      <c r="E49" s="32" t="s">
        <v>68</v>
      </c>
      <c r="F49" s="32" t="s">
        <v>69</v>
      </c>
      <c r="G49" s="32" t="s">
        <v>156</v>
      </c>
      <c r="H49" s="33" t="s">
        <v>71</v>
      </c>
      <c r="I49" s="31" t="s">
        <v>72</v>
      </c>
      <c r="J49" s="34" t="s">
        <v>85</v>
      </c>
      <c r="K49" s="35">
        <v>0.08325</v>
      </c>
      <c r="L49" s="36">
        <v>3684.1271850000003</v>
      </c>
      <c r="M49" s="36">
        <v>1494.465818318</v>
      </c>
      <c r="P49" s="23" t="s">
        <v>157</v>
      </c>
      <c r="Q49" s="23" t="s">
        <v>158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115</v>
      </c>
      <c r="W49" s="78">
        <v>30.063699999999997</v>
      </c>
      <c r="Z49" s="23">
        <v>0.08325</v>
      </c>
      <c r="AA49" s="99">
        <v>0.08325</v>
      </c>
      <c r="AB49" s="78">
        <v>98</v>
      </c>
      <c r="AC49" s="78">
        <v>452.41081831800005</v>
      </c>
      <c r="AD49" s="78">
        <v>944.055</v>
      </c>
      <c r="AE49" s="78">
        <v>0</v>
      </c>
    </row>
    <row r="50" spans="1:31" ht="12.75">
      <c r="A50" s="23">
        <v>118</v>
      </c>
      <c r="B50" s="23">
        <v>1000</v>
      </c>
      <c r="C50" s="30" t="s">
        <v>159</v>
      </c>
      <c r="D50" s="31" t="s">
        <v>67</v>
      </c>
      <c r="E50" s="32" t="s">
        <v>68</v>
      </c>
      <c r="F50" s="32" t="s">
        <v>69</v>
      </c>
      <c r="G50" s="32" t="s">
        <v>156</v>
      </c>
      <c r="H50" s="33" t="s">
        <v>71</v>
      </c>
      <c r="I50" s="31" t="s">
        <v>72</v>
      </c>
      <c r="J50" s="34" t="s">
        <v>85</v>
      </c>
      <c r="K50" s="35">
        <v>0.333</v>
      </c>
      <c r="L50" s="36">
        <v>14302.862820000002</v>
      </c>
      <c r="M50" s="36">
        <v>2135.3915542960003</v>
      </c>
      <c r="P50" s="23" t="s">
        <v>160</v>
      </c>
      <c r="Q50" s="23" t="s">
        <v>161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81</v>
      </c>
      <c r="W50" s="78">
        <v>29.178999999999995</v>
      </c>
      <c r="Z50" s="23">
        <v>0.333</v>
      </c>
      <c r="AA50" s="99">
        <v>0.333</v>
      </c>
      <c r="AB50" s="78">
        <v>379</v>
      </c>
      <c r="AC50" s="78">
        <v>1756.3915542960003</v>
      </c>
      <c r="AD50" s="78">
        <v>0</v>
      </c>
      <c r="AE50" s="78">
        <v>0</v>
      </c>
    </row>
    <row r="51" spans="1:31" ht="12.75">
      <c r="A51" s="23">
        <v>118</v>
      </c>
      <c r="B51" s="23">
        <v>1000</v>
      </c>
      <c r="C51" s="30" t="s">
        <v>162</v>
      </c>
      <c r="D51" s="31" t="s">
        <v>67</v>
      </c>
      <c r="E51" s="32" t="s">
        <v>68</v>
      </c>
      <c r="F51" s="32" t="s">
        <v>69</v>
      </c>
      <c r="G51" s="32" t="s">
        <v>156</v>
      </c>
      <c r="H51" s="33" t="s">
        <v>71</v>
      </c>
      <c r="I51" s="31" t="s">
        <v>72</v>
      </c>
      <c r="J51" s="34" t="s">
        <v>85</v>
      </c>
      <c r="K51" s="35">
        <v>0.333</v>
      </c>
      <c r="L51" s="36">
        <v>22348.46916</v>
      </c>
      <c r="M51" s="36">
        <v>6866.612012848</v>
      </c>
      <c r="P51" s="23" t="s">
        <v>163</v>
      </c>
      <c r="Q51" s="23" t="s">
        <v>164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82</v>
      </c>
      <c r="W51" s="78">
        <v>45.59270000000001</v>
      </c>
      <c r="Z51" s="23">
        <v>0.333</v>
      </c>
      <c r="AA51" s="99">
        <v>0.333</v>
      </c>
      <c r="AB51" s="78">
        <v>346</v>
      </c>
      <c r="AC51" s="78">
        <v>2744.3920128480004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165</v>
      </c>
      <c r="D52" s="31" t="s">
        <v>67</v>
      </c>
      <c r="E52" s="32" t="s">
        <v>68</v>
      </c>
      <c r="F52" s="32" t="s">
        <v>69</v>
      </c>
      <c r="G52" s="32" t="s">
        <v>156</v>
      </c>
      <c r="H52" s="33" t="s">
        <v>71</v>
      </c>
      <c r="I52" s="31" t="s">
        <v>72</v>
      </c>
      <c r="J52" s="34" t="s">
        <v>85</v>
      </c>
      <c r="K52" s="35">
        <v>0.333</v>
      </c>
      <c r="L52" s="36">
        <v>16601.548500000004</v>
      </c>
      <c r="M52" s="36">
        <v>6254.8901558</v>
      </c>
      <c r="P52" s="23" t="s">
        <v>166</v>
      </c>
      <c r="Q52" s="23" t="s">
        <v>167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129</v>
      </c>
      <c r="W52" s="78">
        <v>33.8685</v>
      </c>
      <c r="Z52" s="23">
        <v>0.333</v>
      </c>
      <c r="AA52" s="99">
        <v>0.333</v>
      </c>
      <c r="AB52" s="78">
        <v>440</v>
      </c>
      <c r="AC52" s="78">
        <v>2038.6701558000007</v>
      </c>
      <c r="AD52" s="78">
        <v>3776.22</v>
      </c>
      <c r="AE52" s="78">
        <v>0</v>
      </c>
    </row>
    <row r="53" spans="1:31" ht="12.75">
      <c r="A53" s="23">
        <v>118</v>
      </c>
      <c r="B53" s="23">
        <v>1000</v>
      </c>
      <c r="C53" s="30" t="s">
        <v>168</v>
      </c>
      <c r="D53" s="31" t="s">
        <v>67</v>
      </c>
      <c r="E53" s="32" t="s">
        <v>68</v>
      </c>
      <c r="F53" s="32" t="s">
        <v>69</v>
      </c>
      <c r="G53" s="32" t="s">
        <v>156</v>
      </c>
      <c r="H53" s="33" t="s">
        <v>71</v>
      </c>
      <c r="I53" s="31" t="s">
        <v>72</v>
      </c>
      <c r="J53" s="34" t="s">
        <v>85</v>
      </c>
      <c r="K53" s="35">
        <v>0.08325</v>
      </c>
      <c r="L53" s="36">
        <v>6110.498385000001</v>
      </c>
      <c r="M53" s="36">
        <v>1789.424201678</v>
      </c>
      <c r="P53" s="23" t="s">
        <v>169</v>
      </c>
      <c r="Q53" s="23" t="s">
        <v>170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171</v>
      </c>
      <c r="W53" s="78">
        <v>49.8637</v>
      </c>
      <c r="Z53" s="23">
        <v>0.08325</v>
      </c>
      <c r="AA53" s="99">
        <v>0.08325</v>
      </c>
      <c r="AB53" s="78">
        <v>95</v>
      </c>
      <c r="AC53" s="78">
        <v>750.3692016780001</v>
      </c>
      <c r="AD53" s="78">
        <v>944.055</v>
      </c>
      <c r="AE53" s="78">
        <v>0</v>
      </c>
    </row>
    <row r="54" spans="1:31" ht="12.75">
      <c r="A54" s="23">
        <v>118</v>
      </c>
      <c r="B54" s="23">
        <v>1000</v>
      </c>
      <c r="C54" s="30" t="s">
        <v>155</v>
      </c>
      <c r="D54" s="31" t="s">
        <v>67</v>
      </c>
      <c r="E54" s="32" t="s">
        <v>68</v>
      </c>
      <c r="F54" s="32" t="s">
        <v>69</v>
      </c>
      <c r="G54" s="32" t="s">
        <v>156</v>
      </c>
      <c r="H54" s="33" t="s">
        <v>71</v>
      </c>
      <c r="I54" s="31" t="s">
        <v>72</v>
      </c>
      <c r="J54" s="34" t="s">
        <v>104</v>
      </c>
      <c r="K54" s="35">
        <v>0.08349999999999999</v>
      </c>
      <c r="L54" s="36">
        <v>3695.1906299999996</v>
      </c>
      <c r="M54" s="36">
        <v>1498.659409364</v>
      </c>
      <c r="P54" s="23" t="s">
        <v>157</v>
      </c>
      <c r="Q54" s="23" t="s">
        <v>158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115</v>
      </c>
      <c r="W54" s="78">
        <v>30.063699999999997</v>
      </c>
      <c r="Z54" s="23">
        <v>0.08349999999999999</v>
      </c>
      <c r="AA54" s="99">
        <v>0.08349999999999999</v>
      </c>
      <c r="AB54" s="78">
        <v>98</v>
      </c>
      <c r="AC54" s="78">
        <v>453.76940936399996</v>
      </c>
      <c r="AD54" s="78">
        <v>946.89</v>
      </c>
      <c r="AE54" s="78">
        <v>0</v>
      </c>
    </row>
    <row r="55" spans="1:31" ht="12.75">
      <c r="A55" s="23">
        <v>118</v>
      </c>
      <c r="B55" s="23">
        <v>1000</v>
      </c>
      <c r="C55" s="30" t="s">
        <v>159</v>
      </c>
      <c r="D55" s="31" t="s">
        <v>67</v>
      </c>
      <c r="E55" s="32" t="s">
        <v>68</v>
      </c>
      <c r="F55" s="32" t="s">
        <v>69</v>
      </c>
      <c r="G55" s="32" t="s">
        <v>156</v>
      </c>
      <c r="H55" s="33" t="s">
        <v>71</v>
      </c>
      <c r="I55" s="31" t="s">
        <v>72</v>
      </c>
      <c r="J55" s="34" t="s">
        <v>104</v>
      </c>
      <c r="K55" s="35">
        <v>0.33399999999999996</v>
      </c>
      <c r="L55" s="36">
        <v>14345.81436</v>
      </c>
      <c r="M55" s="36">
        <v>2141.666003408</v>
      </c>
      <c r="P55" s="23" t="s">
        <v>160</v>
      </c>
      <c r="Q55" s="23" t="s">
        <v>161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81</v>
      </c>
      <c r="W55" s="78">
        <v>29.178999999999995</v>
      </c>
      <c r="Z55" s="23">
        <v>0.33399999999999996</v>
      </c>
      <c r="AA55" s="99">
        <v>0.33399999999999996</v>
      </c>
      <c r="AB55" s="78">
        <v>380</v>
      </c>
      <c r="AC55" s="78">
        <v>1761.666003408</v>
      </c>
      <c r="AD55" s="78">
        <v>0</v>
      </c>
      <c r="AE55" s="78">
        <v>0</v>
      </c>
    </row>
    <row r="56" spans="1:31" ht="12.75">
      <c r="A56" s="23">
        <v>118</v>
      </c>
      <c r="B56" s="23">
        <v>1000</v>
      </c>
      <c r="C56" s="30" t="s">
        <v>162</v>
      </c>
      <c r="D56" s="31" t="s">
        <v>67</v>
      </c>
      <c r="E56" s="32" t="s">
        <v>68</v>
      </c>
      <c r="F56" s="32" t="s">
        <v>69</v>
      </c>
      <c r="G56" s="32" t="s">
        <v>156</v>
      </c>
      <c r="H56" s="33" t="s">
        <v>71</v>
      </c>
      <c r="I56" s="31" t="s">
        <v>72</v>
      </c>
      <c r="J56" s="34" t="s">
        <v>104</v>
      </c>
      <c r="K56" s="35">
        <v>0.33399999999999996</v>
      </c>
      <c r="L56" s="36">
        <v>22415.58168</v>
      </c>
      <c r="M56" s="36">
        <v>6887.193430304</v>
      </c>
      <c r="P56" s="23" t="s">
        <v>163</v>
      </c>
      <c r="Q56" s="23" t="s">
        <v>164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82</v>
      </c>
      <c r="W56" s="78">
        <v>45.59270000000001</v>
      </c>
      <c r="Z56" s="23">
        <v>0.33399999999999996</v>
      </c>
      <c r="AA56" s="99">
        <v>0.33399999999999996</v>
      </c>
      <c r="AB56" s="78">
        <v>347</v>
      </c>
      <c r="AC56" s="78">
        <v>2752.6334303040003</v>
      </c>
      <c r="AD56" s="78">
        <v>3787.56</v>
      </c>
      <c r="AE56" s="78">
        <v>0</v>
      </c>
    </row>
    <row r="57" spans="1:31" ht="12.75">
      <c r="A57" s="23">
        <v>118</v>
      </c>
      <c r="B57" s="23">
        <v>1000</v>
      </c>
      <c r="C57" s="30" t="s">
        <v>165</v>
      </c>
      <c r="D57" s="31" t="s">
        <v>67</v>
      </c>
      <c r="E57" s="32" t="s">
        <v>68</v>
      </c>
      <c r="F57" s="32" t="s">
        <v>69</v>
      </c>
      <c r="G57" s="32" t="s">
        <v>156</v>
      </c>
      <c r="H57" s="33" t="s">
        <v>71</v>
      </c>
      <c r="I57" s="31" t="s">
        <v>72</v>
      </c>
      <c r="J57" s="34" t="s">
        <v>104</v>
      </c>
      <c r="K57" s="35">
        <v>0.33399999999999996</v>
      </c>
      <c r="L57" s="36">
        <v>16651.403000000002</v>
      </c>
      <c r="M57" s="36">
        <v>6273.3522884</v>
      </c>
      <c r="P57" s="23" t="s">
        <v>166</v>
      </c>
      <c r="Q57" s="23" t="s">
        <v>167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129</v>
      </c>
      <c r="W57" s="78">
        <v>33.8685</v>
      </c>
      <c r="Z57" s="23">
        <v>0.33399999999999996</v>
      </c>
      <c r="AA57" s="99">
        <v>0.33399999999999996</v>
      </c>
      <c r="AB57" s="78">
        <v>441</v>
      </c>
      <c r="AC57" s="78">
        <v>2044.7922884000004</v>
      </c>
      <c r="AD57" s="78">
        <v>3787.56</v>
      </c>
      <c r="AE57" s="78">
        <v>0</v>
      </c>
    </row>
    <row r="58" spans="1:31" ht="12.75">
      <c r="A58" s="23">
        <v>118</v>
      </c>
      <c r="B58" s="23">
        <v>1000</v>
      </c>
      <c r="C58" s="30" t="s">
        <v>168</v>
      </c>
      <c r="D58" s="31" t="s">
        <v>67</v>
      </c>
      <c r="E58" s="32" t="s">
        <v>68</v>
      </c>
      <c r="F58" s="32" t="s">
        <v>69</v>
      </c>
      <c r="G58" s="32" t="s">
        <v>156</v>
      </c>
      <c r="H58" s="33" t="s">
        <v>71</v>
      </c>
      <c r="I58" s="31" t="s">
        <v>72</v>
      </c>
      <c r="J58" s="34" t="s">
        <v>104</v>
      </c>
      <c r="K58" s="35">
        <v>0.08349999999999999</v>
      </c>
      <c r="L58" s="36">
        <v>6128.84823</v>
      </c>
      <c r="M58" s="36">
        <v>1794.512562644</v>
      </c>
      <c r="P58" s="23" t="s">
        <v>169</v>
      </c>
      <c r="Q58" s="23" t="s">
        <v>170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171</v>
      </c>
      <c r="W58" s="78">
        <v>49.8637</v>
      </c>
      <c r="Z58" s="23">
        <v>0.08349999999999999</v>
      </c>
      <c r="AA58" s="99">
        <v>0.08349999999999999</v>
      </c>
      <c r="AB58" s="78">
        <v>95</v>
      </c>
      <c r="AC58" s="78">
        <v>752.622562644</v>
      </c>
      <c r="AD58" s="78">
        <v>946.89</v>
      </c>
      <c r="AE58" s="78">
        <v>0</v>
      </c>
    </row>
    <row r="59" ht="12.75">
      <c r="A59" s="105" t="s">
        <v>173</v>
      </c>
    </row>
    <row r="60" spans="1:31" ht="12.75">
      <c r="A60" s="23">
        <v>130</v>
      </c>
      <c r="B60" s="23">
        <v>2400</v>
      </c>
      <c r="C60" s="30" t="s">
        <v>174</v>
      </c>
      <c r="D60" s="31" t="s">
        <v>67</v>
      </c>
      <c r="E60" s="32" t="s">
        <v>175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176</v>
      </c>
      <c r="K60" s="35">
        <v>1</v>
      </c>
      <c r="L60" s="36">
        <v>100649.79</v>
      </c>
      <c r="M60" s="36">
        <v>25259.794212</v>
      </c>
      <c r="P60" s="23" t="s">
        <v>177</v>
      </c>
      <c r="Q60" s="23" t="s">
        <v>178</v>
      </c>
      <c r="R60" s="23" t="s">
        <v>76</v>
      </c>
      <c r="S60" s="23" t="s">
        <v>89</v>
      </c>
      <c r="T60" s="23" t="s">
        <v>179</v>
      </c>
      <c r="U60" s="23" t="s">
        <v>79</v>
      </c>
      <c r="V60" s="23" t="s">
        <v>180</v>
      </c>
      <c r="W60" s="78">
        <v>53.0853</v>
      </c>
      <c r="Z60" s="23">
        <v>1</v>
      </c>
      <c r="AA60" s="99">
        <v>1</v>
      </c>
      <c r="AB60" s="78">
        <v>1560</v>
      </c>
      <c r="AC60" s="78">
        <v>12359.794212</v>
      </c>
      <c r="AD60" s="78">
        <v>11340</v>
      </c>
      <c r="AE60" s="78">
        <v>0</v>
      </c>
    </row>
    <row r="61" ht="12.75">
      <c r="A61" s="105" t="s">
        <v>182</v>
      </c>
    </row>
    <row r="62" spans="1:31" ht="12.75">
      <c r="A62" s="23">
        <v>131</v>
      </c>
      <c r="B62" s="23">
        <v>2400</v>
      </c>
      <c r="C62" s="30" t="s">
        <v>183</v>
      </c>
      <c r="D62" s="31" t="s">
        <v>67</v>
      </c>
      <c r="E62" s="32" t="s">
        <v>175</v>
      </c>
      <c r="F62" s="32" t="s">
        <v>69</v>
      </c>
      <c r="G62" s="32" t="s">
        <v>184</v>
      </c>
      <c r="H62" s="33" t="s">
        <v>71</v>
      </c>
      <c r="I62" s="31" t="s">
        <v>72</v>
      </c>
      <c r="J62" s="34" t="s">
        <v>176</v>
      </c>
      <c r="K62" s="35">
        <v>1</v>
      </c>
      <c r="L62" s="36">
        <v>58238.18</v>
      </c>
      <c r="M62" s="36">
        <v>8694.648504</v>
      </c>
      <c r="P62" s="23" t="s">
        <v>185</v>
      </c>
      <c r="Q62" s="23" t="s">
        <v>186</v>
      </c>
      <c r="R62" s="23" t="s">
        <v>76</v>
      </c>
      <c r="S62" s="23" t="s">
        <v>89</v>
      </c>
      <c r="T62" s="23" t="s">
        <v>187</v>
      </c>
      <c r="U62" s="23" t="s">
        <v>79</v>
      </c>
      <c r="V62" s="23" t="s">
        <v>188</v>
      </c>
      <c r="W62" s="78">
        <v>37.5246</v>
      </c>
      <c r="Z62" s="23">
        <v>1</v>
      </c>
      <c r="AA62" s="99">
        <v>1</v>
      </c>
      <c r="AB62" s="78">
        <v>1543</v>
      </c>
      <c r="AC62" s="78">
        <v>7151.648504000001</v>
      </c>
      <c r="AD62" s="78">
        <v>0</v>
      </c>
      <c r="AE62" s="78">
        <v>0</v>
      </c>
    </row>
    <row r="63" ht="12.75">
      <c r="A63" s="105" t="s">
        <v>190</v>
      </c>
    </row>
    <row r="64" spans="1:31" ht="12.75">
      <c r="A64" s="23">
        <v>140</v>
      </c>
      <c r="B64" s="23">
        <v>1000</v>
      </c>
      <c r="C64" s="30" t="s">
        <v>191</v>
      </c>
      <c r="D64" s="31" t="s">
        <v>67</v>
      </c>
      <c r="E64" s="32" t="s">
        <v>68</v>
      </c>
      <c r="F64" s="32" t="s">
        <v>192</v>
      </c>
      <c r="G64" s="32" t="s">
        <v>184</v>
      </c>
      <c r="H64" s="33" t="s">
        <v>71</v>
      </c>
      <c r="I64" s="31" t="s">
        <v>72</v>
      </c>
      <c r="J64" s="34" t="s">
        <v>193</v>
      </c>
      <c r="K64" s="35">
        <v>1</v>
      </c>
      <c r="L64" s="36">
        <v>21908.17</v>
      </c>
      <c r="M64" s="36">
        <v>10425.723276</v>
      </c>
      <c r="P64" s="23" t="s">
        <v>194</v>
      </c>
      <c r="Q64" s="23" t="s">
        <v>195</v>
      </c>
      <c r="R64" s="23" t="s">
        <v>76</v>
      </c>
      <c r="S64" s="23" t="s">
        <v>77</v>
      </c>
      <c r="T64" s="23" t="s">
        <v>196</v>
      </c>
      <c r="U64" s="23" t="s">
        <v>79</v>
      </c>
      <c r="V64" s="23" t="s">
        <v>197</v>
      </c>
      <c r="W64" s="78">
        <v>14.9646</v>
      </c>
      <c r="Z64" s="23">
        <v>1</v>
      </c>
      <c r="AA64" s="99">
        <v>1</v>
      </c>
      <c r="AB64" s="78">
        <v>581</v>
      </c>
      <c r="AC64" s="78">
        <v>2690.323276</v>
      </c>
      <c r="AD64" s="78">
        <v>0</v>
      </c>
      <c r="AE64" s="78">
        <v>7154.4</v>
      </c>
    </row>
    <row r="65" spans="1:31" ht="12.75">
      <c r="A65" s="23">
        <v>140</v>
      </c>
      <c r="B65" s="23">
        <v>1000</v>
      </c>
      <c r="C65" s="30" t="s">
        <v>191</v>
      </c>
      <c r="D65" s="31" t="s">
        <v>67</v>
      </c>
      <c r="E65" s="32" t="s">
        <v>68</v>
      </c>
      <c r="F65" s="32" t="s">
        <v>192</v>
      </c>
      <c r="G65" s="32" t="s">
        <v>184</v>
      </c>
      <c r="H65" s="33" t="s">
        <v>71</v>
      </c>
      <c r="I65" s="31" t="s">
        <v>72</v>
      </c>
      <c r="J65" s="34" t="s">
        <v>193</v>
      </c>
      <c r="K65" s="35">
        <v>1</v>
      </c>
      <c r="L65" s="36">
        <v>28610.66</v>
      </c>
      <c r="M65" s="36">
        <v>11425.789047999999</v>
      </c>
      <c r="P65" s="23" t="s">
        <v>194</v>
      </c>
      <c r="Q65" s="23" t="s">
        <v>195</v>
      </c>
      <c r="R65" s="23" t="s">
        <v>76</v>
      </c>
      <c r="S65" s="23" t="s">
        <v>77</v>
      </c>
      <c r="T65" s="23" t="s">
        <v>196</v>
      </c>
      <c r="U65" s="23" t="s">
        <v>79</v>
      </c>
      <c r="V65" s="23" t="s">
        <v>198</v>
      </c>
      <c r="W65" s="78">
        <v>19.5428</v>
      </c>
      <c r="Z65" s="23">
        <v>1</v>
      </c>
      <c r="AA65" s="99">
        <v>1</v>
      </c>
      <c r="AB65" s="78">
        <v>758</v>
      </c>
      <c r="AC65" s="78">
        <v>3513.389048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199</v>
      </c>
      <c r="D66" s="31" t="s">
        <v>67</v>
      </c>
      <c r="E66" s="32" t="s">
        <v>68</v>
      </c>
      <c r="F66" s="32" t="s">
        <v>192</v>
      </c>
      <c r="G66" s="32" t="s">
        <v>184</v>
      </c>
      <c r="H66" s="33" t="s">
        <v>71</v>
      </c>
      <c r="I66" s="31" t="s">
        <v>72</v>
      </c>
      <c r="J66" s="34" t="s">
        <v>200</v>
      </c>
      <c r="K66" s="35">
        <v>1</v>
      </c>
      <c r="L66" s="36">
        <v>24301.96</v>
      </c>
      <c r="M66" s="36">
        <v>10782.680688</v>
      </c>
      <c r="P66" s="23" t="s">
        <v>201</v>
      </c>
      <c r="Q66" s="23" t="s">
        <v>202</v>
      </c>
      <c r="R66" s="23" t="s">
        <v>76</v>
      </c>
      <c r="S66" s="23" t="s">
        <v>77</v>
      </c>
      <c r="T66" s="23" t="s">
        <v>196</v>
      </c>
      <c r="U66" s="23" t="s">
        <v>79</v>
      </c>
      <c r="V66" s="23" t="s">
        <v>203</v>
      </c>
      <c r="W66" s="78">
        <v>16.5997</v>
      </c>
      <c r="Z66" s="23">
        <v>1</v>
      </c>
      <c r="AA66" s="99">
        <v>1</v>
      </c>
      <c r="AB66" s="78">
        <v>644</v>
      </c>
      <c r="AC66" s="78">
        <v>2984.280688</v>
      </c>
      <c r="AD66" s="78">
        <v>0</v>
      </c>
      <c r="AE66" s="78">
        <v>7154.4</v>
      </c>
    </row>
    <row r="67" ht="12.75">
      <c r="A67" s="105" t="s">
        <v>205</v>
      </c>
    </row>
    <row r="68" spans="1:31" ht="12.75">
      <c r="A68" s="23">
        <v>142</v>
      </c>
      <c r="B68" s="23">
        <v>2400</v>
      </c>
      <c r="C68" s="30" t="s">
        <v>206</v>
      </c>
      <c r="D68" s="31" t="s">
        <v>67</v>
      </c>
      <c r="E68" s="32" t="s">
        <v>175</v>
      </c>
      <c r="F68" s="32" t="s">
        <v>207</v>
      </c>
      <c r="G68" s="32" t="s">
        <v>208</v>
      </c>
      <c r="H68" s="33" t="s">
        <v>71</v>
      </c>
      <c r="I68" s="31" t="s">
        <v>72</v>
      </c>
      <c r="J68" s="34" t="s">
        <v>176</v>
      </c>
      <c r="K68" s="35">
        <v>1</v>
      </c>
      <c r="L68" s="36">
        <v>32950.88</v>
      </c>
      <c r="M68" s="36">
        <v>4919.368064</v>
      </c>
      <c r="P68" s="23" t="s">
        <v>209</v>
      </c>
      <c r="Q68" s="23" t="s">
        <v>210</v>
      </c>
      <c r="R68" s="23" t="s">
        <v>76</v>
      </c>
      <c r="S68" s="23" t="s">
        <v>211</v>
      </c>
      <c r="T68" s="23" t="s">
        <v>212</v>
      </c>
      <c r="U68" s="23" t="s">
        <v>79</v>
      </c>
      <c r="V68" s="23" t="s">
        <v>213</v>
      </c>
      <c r="W68" s="78">
        <v>17.3792</v>
      </c>
      <c r="Z68" s="23">
        <v>1</v>
      </c>
      <c r="AA68" s="99">
        <v>1</v>
      </c>
      <c r="AB68" s="78">
        <v>873</v>
      </c>
      <c r="AC68" s="78">
        <v>4046.368064</v>
      </c>
      <c r="AD68" s="78">
        <v>0</v>
      </c>
      <c r="AE68" s="78">
        <v>0</v>
      </c>
    </row>
    <row r="69" spans="1:31" ht="12.75">
      <c r="A69" s="23">
        <v>142</v>
      </c>
      <c r="B69" s="23">
        <v>2400</v>
      </c>
      <c r="C69" s="30" t="s">
        <v>214</v>
      </c>
      <c r="D69" s="31" t="s">
        <v>67</v>
      </c>
      <c r="E69" s="32" t="s">
        <v>175</v>
      </c>
      <c r="F69" s="32" t="s">
        <v>207</v>
      </c>
      <c r="G69" s="32" t="s">
        <v>208</v>
      </c>
      <c r="H69" s="33" t="s">
        <v>71</v>
      </c>
      <c r="I69" s="31" t="s">
        <v>72</v>
      </c>
      <c r="J69" s="34" t="s">
        <v>176</v>
      </c>
      <c r="K69" s="35">
        <v>1</v>
      </c>
      <c r="L69" s="36">
        <v>27328.34</v>
      </c>
      <c r="M69" s="36">
        <v>4079.920152</v>
      </c>
      <c r="P69" s="23" t="s">
        <v>215</v>
      </c>
      <c r="Q69" s="23" t="s">
        <v>216</v>
      </c>
      <c r="R69" s="23" t="s">
        <v>76</v>
      </c>
      <c r="S69" s="23" t="s">
        <v>77</v>
      </c>
      <c r="T69" s="23" t="s">
        <v>217</v>
      </c>
      <c r="U69" s="23" t="s">
        <v>79</v>
      </c>
      <c r="V69" s="23" t="s">
        <v>218</v>
      </c>
      <c r="W69" s="78">
        <v>17.6997</v>
      </c>
      <c r="Z69" s="23">
        <v>1</v>
      </c>
      <c r="AA69" s="99">
        <v>1</v>
      </c>
      <c r="AB69" s="78">
        <v>724</v>
      </c>
      <c r="AC69" s="78">
        <v>3355.920152</v>
      </c>
      <c r="AD69" s="78">
        <v>0</v>
      </c>
      <c r="AE69" s="78">
        <v>0</v>
      </c>
    </row>
    <row r="70" ht="12.75">
      <c r="A70" s="105" t="s">
        <v>220</v>
      </c>
    </row>
    <row r="71" spans="1:31" ht="12.75">
      <c r="A71" s="23">
        <v>165</v>
      </c>
      <c r="B71" s="23">
        <v>2220</v>
      </c>
      <c r="C71" s="30" t="s">
        <v>221</v>
      </c>
      <c r="D71" s="31" t="s">
        <v>67</v>
      </c>
      <c r="E71" s="32" t="s">
        <v>222</v>
      </c>
      <c r="F71" s="32" t="s">
        <v>69</v>
      </c>
      <c r="G71" s="32" t="s">
        <v>70</v>
      </c>
      <c r="H71" s="33" t="s">
        <v>71</v>
      </c>
      <c r="I71" s="31" t="s">
        <v>72</v>
      </c>
      <c r="J71" s="34" t="s">
        <v>223</v>
      </c>
      <c r="K71" s="35">
        <v>1</v>
      </c>
      <c r="L71" s="36">
        <v>56188.85</v>
      </c>
      <c r="M71" s="36">
        <v>19728.99078</v>
      </c>
      <c r="P71" s="23" t="s">
        <v>224</v>
      </c>
      <c r="Q71" s="23" t="s">
        <v>225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226</v>
      </c>
      <c r="W71" s="78">
        <v>38.1718</v>
      </c>
      <c r="Z71" s="23">
        <v>1</v>
      </c>
      <c r="AA71" s="99">
        <v>1</v>
      </c>
      <c r="AB71" s="78">
        <v>1489</v>
      </c>
      <c r="AC71" s="78">
        <v>6899.99078</v>
      </c>
      <c r="AD71" s="78">
        <v>11340</v>
      </c>
      <c r="AE71" s="78">
        <v>0</v>
      </c>
    </row>
    <row r="72" ht="12.75">
      <c r="A72" s="105" t="s">
        <v>229</v>
      </c>
    </row>
    <row r="73" spans="1:31" ht="12.75">
      <c r="A73" s="23">
        <v>186</v>
      </c>
      <c r="B73" s="23">
        <v>2600</v>
      </c>
      <c r="C73" s="30" t="s">
        <v>230</v>
      </c>
      <c r="D73" s="31" t="s">
        <v>67</v>
      </c>
      <c r="E73" s="32" t="s">
        <v>231</v>
      </c>
      <c r="F73" s="32" t="s">
        <v>89</v>
      </c>
      <c r="G73" s="32" t="s">
        <v>232</v>
      </c>
      <c r="H73" s="33" t="s">
        <v>71</v>
      </c>
      <c r="I73" s="31" t="s">
        <v>72</v>
      </c>
      <c r="J73" s="34" t="s">
        <v>176</v>
      </c>
      <c r="K73" s="35">
        <v>0</v>
      </c>
      <c r="L73" s="36">
        <v>0</v>
      </c>
      <c r="M73" s="36">
        <v>0</v>
      </c>
      <c r="P73" s="23" t="s">
        <v>233</v>
      </c>
      <c r="Q73" s="23" t="s">
        <v>234</v>
      </c>
      <c r="R73" s="23" t="s">
        <v>76</v>
      </c>
      <c r="S73" s="23" t="s">
        <v>235</v>
      </c>
      <c r="T73" s="23" t="s">
        <v>236</v>
      </c>
      <c r="U73" s="23" t="s">
        <v>237</v>
      </c>
      <c r="V73" s="23" t="s">
        <v>238</v>
      </c>
      <c r="W73" s="78">
        <v>12.423</v>
      </c>
      <c r="Z73" s="23">
        <v>0</v>
      </c>
      <c r="AA73" s="99">
        <v>1</v>
      </c>
      <c r="AB73" s="78">
        <v>0</v>
      </c>
      <c r="AC73" s="78">
        <v>0</v>
      </c>
      <c r="AD73" s="78">
        <v>0</v>
      </c>
      <c r="AE73" s="78">
        <v>0</v>
      </c>
    </row>
    <row r="74" spans="1:31" ht="12.75">
      <c r="A74" s="23">
        <v>186</v>
      </c>
      <c r="B74" s="23">
        <v>2600</v>
      </c>
      <c r="C74" s="30" t="s">
        <v>239</v>
      </c>
      <c r="D74" s="31" t="s">
        <v>67</v>
      </c>
      <c r="E74" s="32" t="s">
        <v>231</v>
      </c>
      <c r="F74" s="32" t="s">
        <v>89</v>
      </c>
      <c r="G74" s="32" t="s">
        <v>232</v>
      </c>
      <c r="H74" s="33" t="s">
        <v>71</v>
      </c>
      <c r="I74" s="31" t="s">
        <v>72</v>
      </c>
      <c r="J74" s="34" t="s">
        <v>176</v>
      </c>
      <c r="K74" s="35">
        <v>1</v>
      </c>
      <c r="L74" s="36">
        <v>23419.37</v>
      </c>
      <c r="M74" s="36">
        <v>7775.4</v>
      </c>
      <c r="P74" s="23" t="s">
        <v>240</v>
      </c>
      <c r="Q74" s="23" t="s">
        <v>241</v>
      </c>
      <c r="R74" s="23" t="s">
        <v>76</v>
      </c>
      <c r="S74" s="23" t="s">
        <v>77</v>
      </c>
      <c r="T74" s="23" t="s">
        <v>242</v>
      </c>
      <c r="U74" s="23" t="s">
        <v>79</v>
      </c>
      <c r="V74" s="23" t="s">
        <v>243</v>
      </c>
      <c r="W74" s="78">
        <v>12.352</v>
      </c>
      <c r="Z74" s="23">
        <v>1</v>
      </c>
      <c r="AA74" s="99">
        <v>1</v>
      </c>
      <c r="AB74" s="78">
        <v>621</v>
      </c>
      <c r="AC74" s="78">
        <v>0</v>
      </c>
      <c r="AD74" s="78">
        <v>0</v>
      </c>
      <c r="AE74" s="78">
        <v>7154.4</v>
      </c>
    </row>
    <row r="75" spans="1:31" ht="12.75">
      <c r="A75" s="23">
        <v>186</v>
      </c>
      <c r="B75" s="23">
        <v>2600</v>
      </c>
      <c r="C75" s="30" t="s">
        <v>239</v>
      </c>
      <c r="D75" s="31" t="s">
        <v>67</v>
      </c>
      <c r="E75" s="32" t="s">
        <v>231</v>
      </c>
      <c r="F75" s="32" t="s">
        <v>89</v>
      </c>
      <c r="G75" s="32" t="s">
        <v>232</v>
      </c>
      <c r="H75" s="33" t="s">
        <v>71</v>
      </c>
      <c r="I75" s="31" t="s">
        <v>72</v>
      </c>
      <c r="J75" s="34" t="s">
        <v>176</v>
      </c>
      <c r="K75" s="35">
        <v>1</v>
      </c>
      <c r="L75" s="36">
        <v>24413.3</v>
      </c>
      <c r="M75" s="36">
        <v>9022.4</v>
      </c>
      <c r="P75" s="23" t="s">
        <v>240</v>
      </c>
      <c r="Q75" s="23" t="s">
        <v>241</v>
      </c>
      <c r="R75" s="23" t="s">
        <v>76</v>
      </c>
      <c r="S75" s="23" t="s">
        <v>77</v>
      </c>
      <c r="T75" s="23" t="s">
        <v>242</v>
      </c>
      <c r="U75" s="23" t="s">
        <v>79</v>
      </c>
      <c r="V75" s="23" t="s">
        <v>244</v>
      </c>
      <c r="W75" s="78">
        <v>12.8762</v>
      </c>
      <c r="Z75" s="23">
        <v>1</v>
      </c>
      <c r="AA75" s="99">
        <v>1</v>
      </c>
      <c r="AB75" s="78">
        <v>1868</v>
      </c>
      <c r="AC75" s="78">
        <v>0</v>
      </c>
      <c r="AD75" s="78">
        <v>0</v>
      </c>
      <c r="AE75" s="78">
        <v>7154.4</v>
      </c>
    </row>
    <row r="76" spans="1:31" ht="12.75">
      <c r="A76" s="23">
        <v>186</v>
      </c>
      <c r="B76" s="23">
        <v>2600</v>
      </c>
      <c r="C76" s="30" t="s">
        <v>245</v>
      </c>
      <c r="D76" s="31" t="s">
        <v>67</v>
      </c>
      <c r="E76" s="32" t="s">
        <v>231</v>
      </c>
      <c r="F76" s="32" t="s">
        <v>89</v>
      </c>
      <c r="G76" s="32" t="s">
        <v>232</v>
      </c>
      <c r="H76" s="33" t="s">
        <v>71</v>
      </c>
      <c r="I76" s="31" t="s">
        <v>72</v>
      </c>
      <c r="J76" s="34" t="s">
        <v>176</v>
      </c>
      <c r="K76" s="35">
        <v>1</v>
      </c>
      <c r="L76" s="36">
        <v>32068.17</v>
      </c>
      <c r="M76" s="36">
        <v>11942.371276</v>
      </c>
      <c r="P76" s="23" t="s">
        <v>246</v>
      </c>
      <c r="Q76" s="23" t="s">
        <v>247</v>
      </c>
      <c r="R76" s="23" t="s">
        <v>76</v>
      </c>
      <c r="S76" s="23" t="s">
        <v>77</v>
      </c>
      <c r="T76" s="23" t="s">
        <v>212</v>
      </c>
      <c r="U76" s="23" t="s">
        <v>79</v>
      </c>
      <c r="V76" s="23" t="s">
        <v>248</v>
      </c>
      <c r="W76" s="78">
        <v>16.9136</v>
      </c>
      <c r="Z76" s="23">
        <v>1</v>
      </c>
      <c r="AA76" s="99">
        <v>1</v>
      </c>
      <c r="AB76" s="78">
        <v>850</v>
      </c>
      <c r="AC76" s="78">
        <v>3937.971276</v>
      </c>
      <c r="AD76" s="78">
        <v>0</v>
      </c>
      <c r="AE76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2013-06-03T15:17:34Z</dcterms:modified>
  <cp:category/>
  <cp:version/>
  <cp:contentType/>
  <cp:contentStatus/>
</cp:coreProperties>
</file>