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<sst xmlns="http://schemas.openxmlformats.org/spreadsheetml/2006/main" count="699" uniqueCount="208">
  <si>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</si>
  <si>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</si>
  <si>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</si>
  <si>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</si>
  <si>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</si>
  <si>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</si>
  <si>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</si>
  <si>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</si>
  <si>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</si>
  <si>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</si>
  <si>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</si>
  <si>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</si>
  <si>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</si>
  <si>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</si>
  <si>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</si>
  <si>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</si>
  <si>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</si>
  <si>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</si>
  <si>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</si>
  <si>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</si>
  <si>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</si>
  <si>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</si>
  <si>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</si>
  <si>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</si>
  <si>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</si>
  <si>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</si>
  <si>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</si>
  <si>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</si>
  <si>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</si>
  <si>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</si>
  <si>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</si>
  <si>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</si>
  <si>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</si>
  <si>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</si>
  <si>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</si>
  <si>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</si>
  <si>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</si>
  <si>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</si>
  <si>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</si>
  <si>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</si>
  <si>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</si>
  <si>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</si>
  <si>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</si>
  <si>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</si>
  <si>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</si>
  <si>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</si>
  <si>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</si>
  <si>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</si>
  <si>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</si>
  <si>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</si>
  <si>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</si>
  <si>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</si>
  <si>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</si>
  <si>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</si>
  <si>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</si>
  <si>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</si>
  <si>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</si>
  <si>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</si>
  <si>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</si>
  <si>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</si>
  <si>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CORALWOOD CENTER</t>
  </si>
  <si>
    <t>PROJECT 000101 LOC 022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</si>
  <si>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</si>
  <si>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</si>
  <si>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</si>
  <si>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</si>
  <si>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</si>
  <si>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</si>
  <si>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</si>
  <si>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</si>
  <si>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</si>
  <si>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</si>
  <si>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022</t>
  </si>
  <si>
    <t>1011</t>
  </si>
  <si>
    <t>333300</t>
  </si>
  <si>
    <t>0223E0100</t>
  </si>
  <si>
    <t>B</t>
  </si>
  <si>
    <t>01</t>
  </si>
  <si>
    <t>M08</t>
  </si>
  <si>
    <t>NORM</t>
  </si>
  <si>
    <t>E0409</t>
  </si>
  <si>
    <t>E0507</t>
  </si>
  <si>
    <t>E0510</t>
  </si>
  <si>
    <t>E0513</t>
  </si>
  <si>
    <t>Teacher, Interrelated</t>
  </si>
  <si>
    <t>06</t>
  </si>
  <si>
    <t>2021</t>
  </si>
  <si>
    <t>632500</t>
  </si>
  <si>
    <t>0223N0300</t>
  </si>
  <si>
    <t>E0403</t>
  </si>
  <si>
    <t>E0508</t>
  </si>
  <si>
    <t>Teacher, MID/MOID</t>
  </si>
  <si>
    <t>2031</t>
  </si>
  <si>
    <t>633000</t>
  </si>
  <si>
    <t>0223O0600</t>
  </si>
  <si>
    <t>E0512</t>
  </si>
  <si>
    <t>Teacher, Interrelated-PSE</t>
  </si>
  <si>
    <t>2041</t>
  </si>
  <si>
    <t>631600</t>
  </si>
  <si>
    <t>0223P0600</t>
  </si>
  <si>
    <t>E0501</t>
  </si>
  <si>
    <t>E0606</t>
  </si>
  <si>
    <t>Diagnostician</t>
  </si>
  <si>
    <t>89</t>
  </si>
  <si>
    <t>620500</t>
  </si>
  <si>
    <t>0223P0500</t>
  </si>
  <si>
    <t>02</t>
  </si>
  <si>
    <t>E0517</t>
  </si>
  <si>
    <t>E0723</t>
  </si>
  <si>
    <t>PRINCIPAL</t>
  </si>
  <si>
    <t>PRINCIPAL (130)</t>
  </si>
  <si>
    <t>Principal, Special Ed. Center</t>
  </si>
  <si>
    <t>52</t>
  </si>
  <si>
    <t>601900</t>
  </si>
  <si>
    <t>0220A0100</t>
  </si>
  <si>
    <t>M21</t>
  </si>
  <si>
    <t>PR120</t>
  </si>
  <si>
    <t>AIDES AND PARAPROFESSIONALS</t>
  </si>
  <si>
    <t>AIDES AND PARAPROFESSIONALS (140)</t>
  </si>
  <si>
    <t>Paraprofessional-Interrelated</t>
  </si>
  <si>
    <t>09</t>
  </si>
  <si>
    <t>80</t>
  </si>
  <si>
    <t>680100</t>
  </si>
  <si>
    <t>0228P0100</t>
  </si>
  <si>
    <t>T05</t>
  </si>
  <si>
    <t>PA210</t>
  </si>
  <si>
    <t>Para, Special Ed</t>
  </si>
  <si>
    <t>680900</t>
  </si>
  <si>
    <t>0228P0200</t>
  </si>
  <si>
    <t>PA219</t>
  </si>
  <si>
    <t>Teacher Aide, Special Ed</t>
  </si>
  <si>
    <t>2051</t>
  </si>
  <si>
    <t>681500</t>
  </si>
  <si>
    <t>0228AID50</t>
  </si>
  <si>
    <t>PA120</t>
  </si>
  <si>
    <t>0228E0500</t>
  </si>
  <si>
    <t>PA204</t>
  </si>
  <si>
    <t>PA206</t>
  </si>
  <si>
    <t>03</t>
  </si>
  <si>
    <t>PA213</t>
  </si>
  <si>
    <t>PA216</t>
  </si>
  <si>
    <t>PA218</t>
  </si>
  <si>
    <t>CLERICAL PERSONNEL</t>
  </si>
  <si>
    <t>CLERICAL PERSONNEL (142)</t>
  </si>
  <si>
    <t>Secretary  SPEC ED</t>
  </si>
  <si>
    <t>48</t>
  </si>
  <si>
    <t>18</t>
  </si>
  <si>
    <t>82</t>
  </si>
  <si>
    <t>0000</t>
  </si>
  <si>
    <t>671100</t>
  </si>
  <si>
    <t>0227T0100</t>
  </si>
  <si>
    <t>T21</t>
  </si>
  <si>
    <t>SEC07</t>
  </si>
  <si>
    <t>Clerk, Typist</t>
  </si>
  <si>
    <t>10</t>
  </si>
  <si>
    <t>370400</t>
  </si>
  <si>
    <t>0227T0500</t>
  </si>
  <si>
    <t>T15</t>
  </si>
  <si>
    <t>CL113</t>
  </si>
  <si>
    <t>LIBRARIAN/MEDIA SPECIALIST</t>
  </si>
  <si>
    <t>SCHOOL SOCIAL WORKER</t>
  </si>
  <si>
    <t>SCHOOL SOCIAL WORKER (176)</t>
  </si>
  <si>
    <t>Social Worker I</t>
  </si>
  <si>
    <t>42</t>
  </si>
  <si>
    <t>86</t>
  </si>
  <si>
    <t>622800</t>
  </si>
  <si>
    <t>0222C0400</t>
  </si>
  <si>
    <t>E0518</t>
  </si>
  <si>
    <t>CUSTODIAL PERSONNEL</t>
  </si>
  <si>
    <t>CUSTODIAL PERSONNEL (186)</t>
  </si>
  <si>
    <t>Custodian II</t>
  </si>
  <si>
    <t>57</t>
  </si>
  <si>
    <t>660300</t>
  </si>
  <si>
    <t>0226S0300</t>
  </si>
  <si>
    <t>S21</t>
  </si>
  <si>
    <t>CL101</t>
  </si>
  <si>
    <t>CL116</t>
  </si>
  <si>
    <t>Custodian, Head</t>
  </si>
  <si>
    <t>660500</t>
  </si>
  <si>
    <t>0226S0100</t>
  </si>
  <si>
    <t>CL217</t>
  </si>
  <si>
    <t>STATE HEALTH INSURANCE</t>
  </si>
  <si>
    <t>TEACHERS RETIREMENT SYSTEM</t>
  </si>
  <si>
    <t>OTHER EMPLOYEE BENEFITS</t>
  </si>
  <si>
    <t>PURCHASED PROFESSIONAL AND TECHNICAL SERVICES</t>
  </si>
  <si>
    <t>PURCHASED PROFESSIONAL AND TECHNICAL SERVICES (300)</t>
  </si>
  <si>
    <t>95</t>
  </si>
  <si>
    <t>OTHER COST-PROFESSIONAL/TECHNI</t>
  </si>
  <si>
    <t>TRAVEL - EMPLOYEES</t>
  </si>
  <si>
    <t>TRAVEL - EMPLOYEES (580)</t>
  </si>
  <si>
    <t>32</t>
  </si>
  <si>
    <t>1021</t>
  </si>
  <si>
    <t>TRAVEL-REGULAR</t>
  </si>
  <si>
    <t>Travel</t>
  </si>
  <si>
    <t>SUPPLIES</t>
  </si>
  <si>
    <t>SUPPLIES (610)</t>
  </si>
  <si>
    <t>53</t>
  </si>
  <si>
    <t>SUPPLIES-TEACHING</t>
  </si>
  <si>
    <t>SUPPLIES-PER PUPIL</t>
  </si>
  <si>
    <t>009101</t>
  </si>
  <si>
    <t>1310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</si>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</sst>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648561.86</v>
      </c>
      <c r="E8" s="67">
        <v>623779.6</v>
      </c>
      <c r="F8" s="67">
        <v>559537.518858126</v>
      </c>
      <c r="G8" s="67">
        <f>SUMIF(DISCRETIONARY!B11:B65536,"="&amp;SUMMARY!B8,DISCRETIONARY!$P$11:$P$65536)+SUMIF(PERSONNEL!$A$10:$A$65536,"="&amp;SUMMARY!B8,PERSONNEL!$L$10:$L$65536)</f>
        <v>687809.8099999999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130</v>
      </c>
      <c r="C9" s="65" t="s">
        <v>109</v>
      </c>
      <c r="D9" s="67">
        <v>100235.8</v>
      </c>
      <c r="E9" s="67">
        <v>99412.8</v>
      </c>
      <c r="F9" s="67">
        <v>98581</v>
      </c>
      <c r="G9" s="67">
        <f>SUMIF(DISCRETIONARY!B11:B65536,"="&amp;SUMMARY!B9,DISCRETIONARY!$P$11:$P$65536)+SUMIF(PERSONNEL!$A$10:$A$65536,"="&amp;SUMMARY!B9,PERSONNEL!$L$10:$L$65536)</f>
        <v>108824.05</v>
      </c>
      <c r="J9" s="103" t="s">
        <v>58</v>
      </c>
      <c r="K9" s="67">
        <v>1326350.2847913243</v>
      </c>
      <c r="L9" s="67">
        <v>1302725.3</v>
      </c>
      <c r="M9" s="67">
        <f>L9-K9</f>
        <v>-23624.98479132424</v>
      </c>
      <c r="N9" s="104">
        <f>M9/K9</f>
        <v>-0.017812025271319015</v>
      </c>
    </row>
    <row r="10" spans="1:14" ht="12.75">
      <c r="A10" s="65" t="s">
        <v>63</v>
      </c>
      <c r="B10" s="66">
        <v>140</v>
      </c>
      <c r="C10" s="65" t="s">
        <v>117</v>
      </c>
      <c r="D10" s="67">
        <v>275360.21</v>
      </c>
      <c r="E10" s="67">
        <v>362280.21</v>
      </c>
      <c r="F10" s="67">
        <v>377881</v>
      </c>
      <c r="G10" s="67">
        <f>SUMIF(DISCRETIONARY!B11:B65536,"="&amp;SUMMARY!B10,DISCRETIONARY!$P$11:$P$65536)+SUMIF(PERSONNEL!$A$10:$A$65536,"="&amp;SUMMARY!B10,PERSONNEL!$L$10:$L$65536)</f>
        <v>295554.21</v>
      </c>
      <c r="J10" s="103" t="s">
        <v>25</v>
      </c>
      <c r="K10" s="67">
        <v>344532.8133449169</v>
      </c>
      <c r="L10" s="67">
        <v>419064.66188</v>
      </c>
      <c r="M10" s="67">
        <f>L10-K10</f>
        <v>74531.84853508312</v>
      </c>
      <c r="N10" s="104">
        <f>M10/K10</f>
        <v>0.2163272862502887</v>
      </c>
    </row>
    <row r="11" spans="1:14" ht="12.75">
      <c r="A11" s="65" t="s">
        <v>63</v>
      </c>
      <c r="B11" s="66">
        <v>142</v>
      </c>
      <c r="C11" s="65" t="s">
        <v>142</v>
      </c>
      <c r="D11" s="67">
        <v>99895.3</v>
      </c>
      <c r="E11" s="67">
        <v>99379</v>
      </c>
      <c r="F11" s="67">
        <v>98488</v>
      </c>
      <c r="G11" s="67">
        <f>SUMIF(DISCRETIONARY!B11:B65536,"="&amp;SUMMARY!B11,DISCRETIONARY!$P$11:$P$65536)+SUMIF(PERSONNEL!$A$10:$A$65536,"="&amp;SUMMARY!B11,PERSONNEL!$L$10:$L$65536)</f>
        <v>57486.37</v>
      </c>
      <c r="J11" s="103" t="s">
        <v>59</v>
      </c>
      <c r="K11" s="67">
        <v>8587</v>
      </c>
      <c r="L11" s="67">
        <v>10384</v>
      </c>
      <c r="M11" s="67">
        <f>L11-K11</f>
        <v>1797</v>
      </c>
      <c r="N11" s="104">
        <f>M11/K11</f>
        <v>0.20926982648189124</v>
      </c>
    </row>
    <row r="12" spans="1:7" ht="12.75">
      <c r="A12" s="65" t="s">
        <v>63</v>
      </c>
      <c r="B12" s="66">
        <v>165</v>
      </c>
      <c r="C12" s="65" t="s">
        <v>159</v>
      </c>
      <c r="D12" s="67">
        <v>53394.88</v>
      </c>
      <c r="E12" s="67">
        <v>53492.52</v>
      </c>
      <c r="F12" s="67">
        <v>44325.76593319833</v>
      </c>
      <c r="G12" s="67">
        <f>SUMIF(DISCRETIONARY!B11:B65536,"="&amp;SUMMARY!B12,DISCRETIONARY!$P$11:$P$65536)+SUMIF(PERSONNEL!$A$10:$A$65536,"="&amp;SUMMARY!B12,PERSONNEL!$L$10:$L$65536)</f>
        <v>0</v>
      </c>
    </row>
    <row r="13" spans="1:7" ht="12.75">
      <c r="A13" s="65" t="s">
        <v>63</v>
      </c>
      <c r="B13" s="66">
        <v>176</v>
      </c>
      <c r="C13" s="65" t="s">
        <v>160</v>
      </c>
      <c r="D13" s="67">
        <v>38004.68</v>
      </c>
      <c r="E13" s="67">
        <v>65268.48</v>
      </c>
      <c r="F13" s="67">
        <v>64590</v>
      </c>
      <c r="G13" s="67">
        <f>SUMIF(DISCRETIONARY!B11:B65536,"="&amp;SUMMARY!B13,DISCRETIONARY!$P$11:$P$65536)+SUMIF(PERSONNEL!$A$10:$A$65536,"="&amp;SUMMARY!B13,PERSONNEL!$L$10:$L$65536)</f>
        <v>64589.94</v>
      </c>
    </row>
    <row r="14" spans="1:7" ht="12.75">
      <c r="A14" s="65" t="s">
        <v>63</v>
      </c>
      <c r="B14" s="66">
        <v>186</v>
      </c>
      <c r="C14" s="65" t="s">
        <v>168</v>
      </c>
      <c r="D14" s="67">
        <v>82375.77</v>
      </c>
      <c r="E14" s="67">
        <v>81705.79</v>
      </c>
      <c r="F14" s="67">
        <v>82947</v>
      </c>
      <c r="G14" s="67">
        <f>SUMIF(DISCRETIONARY!B11:B65536,"="&amp;SUMMARY!B14,DISCRETIONARY!$P$11:$P$65536)+SUMIF(PERSONNEL!$A$10:$A$65536,"="&amp;SUMMARY!B14,PERSONNEL!$L$10:$L$65536)</f>
        <v>88460.92</v>
      </c>
    </row>
    <row r="15" spans="1:7" ht="12.75">
      <c r="A15" s="65" t="s">
        <v>63</v>
      </c>
      <c r="B15" s="66">
        <v>210</v>
      </c>
      <c r="C15" s="65" t="s">
        <v>181</v>
      </c>
      <c r="D15" s="67">
        <v>188484.58</v>
      </c>
      <c r="E15" s="67">
        <v>225192.98</v>
      </c>
      <c r="F15" s="67">
        <v>157132.00870425836</v>
      </c>
      <c r="G15" s="67">
        <f>SUMIF(DISCRETIONARY!B11:B65536,"="&amp;SUMMARY!B15,DISCRETIONARY!$P$11:$P$65536)+SUMIF(PERSONNEL!$A$10:$A$65536,"="&amp;SUMMARY!B15,PERSONNEL!$L$10:$L$65536)+SUM(PERSONNEL!$AD$10:$AE$65536)</f>
        <v>229087.19999999992</v>
      </c>
    </row>
    <row r="16" spans="1:7" ht="12.75">
      <c r="A16" s="65" t="s">
        <v>63</v>
      </c>
      <c r="B16" s="66">
        <v>230</v>
      </c>
      <c r="C16" s="65" t="s">
        <v>182</v>
      </c>
      <c r="D16" s="67">
        <v>128422.87</v>
      </c>
      <c r="E16" s="67">
        <v>137575.43</v>
      </c>
      <c r="F16" s="67">
        <v>152160.4925627235</v>
      </c>
      <c r="G16" s="67">
        <f>SUMIF(DISCRETIONARY!B11:B65536,"="&amp;SUMMARY!B16,DISCRETIONARY!$P$11:$P$65536)+SUMIF(PERSONNEL!$A$10:$A$65536,"="&amp;SUMMARY!B16,PERSONNEL!$L$10:$L$65536)+SUM(PERSONNEL!$AC$10:$AC$65536)</f>
        <v>153307.46188000002</v>
      </c>
    </row>
    <row r="17" spans="1:7" ht="12.75">
      <c r="A17" s="65" t="s">
        <v>63</v>
      </c>
      <c r="B17" s="66">
        <v>290</v>
      </c>
      <c r="C17" s="65" t="s">
        <v>183</v>
      </c>
      <c r="D17" s="67">
        <v>34082.85</v>
      </c>
      <c r="E17" s="67">
        <v>35837.8</v>
      </c>
      <c r="F17" s="67">
        <v>35240.31207793586</v>
      </c>
      <c r="G17" s="67">
        <f>SUMIF(DISCRETIONARY!B11:B65536,"="&amp;SUMMARY!B17,DISCRETIONARY!$P$11:$P$65536)+SUM(DISCRETIONARY!$Q$10:$Q$65536)+SUMIF(PERSONNEL!$A$10:$A$65536,"="&amp;SUMMARY!B17,PERSONNEL!$L$10:$L$65536)+SUM(PERSONNEL!$AB$10:$AB$65536)</f>
        <v>36670</v>
      </c>
    </row>
    <row r="18" spans="1:7" ht="12.75">
      <c r="A18" s="65" t="s">
        <v>63</v>
      </c>
      <c r="B18" s="66">
        <v>300</v>
      </c>
      <c r="C18" s="65" t="s">
        <v>184</v>
      </c>
      <c r="D18" s="67">
        <v>0</v>
      </c>
      <c r="E18" s="67">
        <v>0</v>
      </c>
      <c r="F18" s="67">
        <v>0</v>
      </c>
      <c r="G18" s="67">
        <f>SUMIF(DISCRETIONARY!B11:B65536,"="&amp;SUMMARY!B18,DISCRETIONARY!$P$11:$P$65536)+SUMIF(PERSONNEL!$A$10:$A$65536,"="&amp;SUMMARY!B18,PERSONNEL!$L$10:$L$65536)</f>
        <v>0</v>
      </c>
    </row>
    <row r="19" spans="1:7" ht="12.75">
      <c r="A19" s="65" t="s">
        <v>63</v>
      </c>
      <c r="B19" s="66">
        <v>580</v>
      </c>
      <c r="C19" s="65" t="s">
        <v>188</v>
      </c>
      <c r="D19" s="67">
        <v>0</v>
      </c>
      <c r="E19" s="67">
        <v>0</v>
      </c>
      <c r="F19" s="67">
        <v>0</v>
      </c>
      <c r="G19" s="67">
        <f>SUMIF(DISCRETIONARY!B11:B65536,"="&amp;SUMMARY!B19,DISCRETIONARY!$P$11:$P$65536)+SUMIF(PERSONNEL!$A$10:$A$65536,"="&amp;SUMMARY!B19,PERSONNEL!$L$10:$L$65536)</f>
        <v>89</v>
      </c>
    </row>
    <row r="20" spans="1:7" ht="12.75">
      <c r="A20" s="65" t="s">
        <v>63</v>
      </c>
      <c r="B20" s="66">
        <v>610</v>
      </c>
      <c r="C20" s="65" t="s">
        <v>194</v>
      </c>
      <c r="D20" s="67">
        <v>5930.94</v>
      </c>
      <c r="E20" s="67">
        <v>7399.29</v>
      </c>
      <c r="F20" s="67">
        <v>6395</v>
      </c>
      <c r="G20" s="67">
        <f>SUMIF(DISCRETIONARY!B11:B65536,"="&amp;SUMMARY!B20,DISCRETIONARY!$P$11:$P$65536)+SUMIF(PERSONNEL!$A$10:$A$65536,"="&amp;SUMMARY!B20,PERSONNEL!$L$10:$L$65536)</f>
        <v>6229</v>
      </c>
    </row>
    <row r="21" spans="1:7" ht="12.75">
      <c r="A21" s="65" t="s">
        <v>63</v>
      </c>
      <c r="B21" s="66">
        <v>730</v>
      </c>
      <c r="C21" s="65" t="s">
        <v>202</v>
      </c>
      <c r="D21" s="67">
        <v>2418.56</v>
      </c>
      <c r="E21" s="67">
        <v>1987.07</v>
      </c>
      <c r="F21" s="67">
        <v>2192</v>
      </c>
      <c r="G21" s="67">
        <f>SUMIF(DISCRETIONARY!B11:B65536,"="&amp;SUMMARY!B21,DISCRETIONARY!$P$11:$P$65536)+SUMIF(PERSONNEL!$A$10:$A$65536,"="&amp;SUMMARY!B21,PERSONNEL!$L$10:$L$65536)</f>
        <v>4066</v>
      </c>
    </row>
    <row r="22" ht="13.5" thickBot="1"/>
    <row r="23" spans="3:8" ht="13.5" thickBot="1">
      <c r="C23" s="108" t="s">
        <v>8</v>
      </c>
      <c r="D23" s="109">
        <f>SUM(D8:D21)</f>
        <v>1657168.3000000003</v>
      </c>
      <c r="E23" s="110">
        <f>SUM(E8:E21)</f>
        <v>1793310.9700000002</v>
      </c>
      <c r="F23" s="110">
        <f>SUM(F8:F21)</f>
        <v>1679470.098136242</v>
      </c>
      <c r="G23" s="111">
        <f>SUM(G8:G21)</f>
        <v>1732173.96188</v>
      </c>
      <c r="H23" s="107">
        <f>(G23-F23)/F23</f>
        <v>0.03138124566924121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6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CORALWOOD CENTER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022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8349.5</v>
      </c>
      <c r="M9" s="55">
        <f>SUMIF($C10:$C65536,"=X",M10:M65536)</f>
        <v>9386.36</v>
      </c>
      <c r="N9" s="55">
        <f>SUMIF($C10:$C65536,"=X",N10:N65536)</f>
        <v>8587</v>
      </c>
      <c r="O9" s="92">
        <f>SUMIF($C10:$C65536,"=X",O10:O65536)</f>
        <v>7047.58</v>
      </c>
      <c r="P9" s="89">
        <f>SUMIF(C10:C65536,"=X",P10:P65536)+SUMIF(C10:C65536,"=X",Q10:Q65536)</f>
        <v>10384</v>
      </c>
      <c r="T9" s="93">
        <f>IF(N9=0,0,(P9-N9)/N9)</f>
        <v>0.20926982648189124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185</v>
      </c>
      <c r="P11" s="61"/>
    </row>
    <row r="12" spans="1:15" ht="12.75" customHeight="1">
      <c r="A12" s="57">
        <v>1000</v>
      </c>
      <c r="B12" s="57">
        <v>300</v>
      </c>
      <c r="C12" s="57" t="s">
        <v>63</v>
      </c>
      <c r="D12" s="57" t="s">
        <v>67</v>
      </c>
      <c r="E12" s="58" t="s">
        <v>68</v>
      </c>
      <c r="F12" s="58" t="s">
        <v>186</v>
      </c>
      <c r="G12" s="58" t="s">
        <v>70</v>
      </c>
      <c r="H12" s="59" t="s">
        <v>71</v>
      </c>
      <c r="I12" s="57" t="s">
        <v>72</v>
      </c>
      <c r="J12" s="60" t="s">
        <v>97</v>
      </c>
      <c r="K12" s="52" t="s">
        <v>187</v>
      </c>
      <c r="L12" s="61">
        <v>0</v>
      </c>
      <c r="M12" s="61">
        <v>0</v>
      </c>
      <c r="N12" s="61">
        <v>0</v>
      </c>
      <c r="O12" s="61">
        <v>0</v>
      </c>
    </row>
    <row r="13" spans="1:16" ht="12.75" customHeight="1">
      <c r="A13" s="106" t="s">
        <v>189</v>
      </c>
      <c r="P13" s="61"/>
    </row>
    <row r="14" spans="1:16" ht="12.75" customHeight="1">
      <c r="A14" s="57">
        <v>1000</v>
      </c>
      <c r="B14" s="57">
        <v>580</v>
      </c>
      <c r="C14" s="57" t="s">
        <v>63</v>
      </c>
      <c r="D14" s="57" t="s">
        <v>67</v>
      </c>
      <c r="E14" s="58" t="s">
        <v>68</v>
      </c>
      <c r="F14" s="58" t="s">
        <v>190</v>
      </c>
      <c r="G14" s="58" t="s">
        <v>70</v>
      </c>
      <c r="H14" s="59" t="s">
        <v>71</v>
      </c>
      <c r="I14" s="57" t="s">
        <v>72</v>
      </c>
      <c r="J14" s="60" t="s">
        <v>191</v>
      </c>
      <c r="K14" s="52" t="s">
        <v>192</v>
      </c>
      <c r="L14" s="61">
        <v>0</v>
      </c>
      <c r="M14" s="61">
        <v>0</v>
      </c>
      <c r="N14" s="61">
        <v>0</v>
      </c>
      <c r="O14" s="61">
        <v>0</v>
      </c>
      <c r="P14" s="18">
        <v>47</v>
      </c>
    </row>
    <row r="15" spans="1:16" ht="12.75" customHeight="1">
      <c r="A15" s="57">
        <v>1000</v>
      </c>
      <c r="B15" s="57">
        <v>580</v>
      </c>
      <c r="C15" s="57" t="s">
        <v>63</v>
      </c>
      <c r="D15" s="57" t="s">
        <v>67</v>
      </c>
      <c r="E15" s="58" t="s">
        <v>68</v>
      </c>
      <c r="F15" s="58" t="s">
        <v>190</v>
      </c>
      <c r="G15" s="58" t="s">
        <v>70</v>
      </c>
      <c r="H15" s="59" t="s">
        <v>71</v>
      </c>
      <c r="I15" s="57" t="s">
        <v>72</v>
      </c>
      <c r="J15" s="60" t="s">
        <v>97</v>
      </c>
      <c r="K15" s="52" t="s">
        <v>193</v>
      </c>
      <c r="L15" s="61">
        <v>0</v>
      </c>
      <c r="M15" s="61">
        <v>0</v>
      </c>
      <c r="N15" s="61">
        <v>0</v>
      </c>
      <c r="O15" s="61">
        <v>0</v>
      </c>
      <c r="P15" s="18">
        <v>42</v>
      </c>
    </row>
    <row r="16" spans="1:16" ht="12.75" customHeight="1">
      <c r="A16" s="106" t="s">
        <v>195</v>
      </c>
      <c r="P16" s="61"/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196</v>
      </c>
      <c r="G17" s="58" t="s">
        <v>70</v>
      </c>
      <c r="H17" s="59" t="s">
        <v>71</v>
      </c>
      <c r="I17" s="57" t="s">
        <v>72</v>
      </c>
      <c r="J17" s="60" t="s">
        <v>191</v>
      </c>
      <c r="K17" s="52" t="s">
        <v>194</v>
      </c>
      <c r="L17" s="61">
        <v>955.74</v>
      </c>
      <c r="M17" s="61">
        <v>801.71</v>
      </c>
      <c r="N17" s="61">
        <v>854</v>
      </c>
      <c r="O17" s="61">
        <v>854</v>
      </c>
      <c r="P17" s="18">
        <v>926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196</v>
      </c>
      <c r="G18" s="58" t="s">
        <v>70</v>
      </c>
      <c r="H18" s="59" t="s">
        <v>71</v>
      </c>
      <c r="I18" s="57" t="s">
        <v>72</v>
      </c>
      <c r="J18" s="60" t="s">
        <v>97</v>
      </c>
      <c r="K18" s="52" t="s">
        <v>197</v>
      </c>
      <c r="L18" s="61">
        <v>2029.15</v>
      </c>
      <c r="M18" s="61">
        <v>3914.65</v>
      </c>
      <c r="N18" s="61">
        <v>1932</v>
      </c>
      <c r="O18" s="61">
        <v>1613.67</v>
      </c>
      <c r="P18" s="18">
        <v>1824</v>
      </c>
    </row>
    <row r="19" spans="1:16" ht="12.75" customHeight="1">
      <c r="A19" s="57">
        <v>1000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196</v>
      </c>
      <c r="G19" s="58" t="s">
        <v>77</v>
      </c>
      <c r="H19" s="59" t="s">
        <v>71</v>
      </c>
      <c r="I19" s="57" t="s">
        <v>72</v>
      </c>
      <c r="J19" s="60" t="s">
        <v>191</v>
      </c>
      <c r="K19" s="52" t="s">
        <v>198</v>
      </c>
      <c r="L19" s="61">
        <v>1074</v>
      </c>
      <c r="M19" s="61">
        <v>920.85</v>
      </c>
      <c r="N19" s="61">
        <v>1078</v>
      </c>
      <c r="O19" s="61">
        <v>347.5</v>
      </c>
      <c r="P19" s="18">
        <v>1122</v>
      </c>
    </row>
    <row r="20" spans="1:16" ht="12.75" customHeight="1">
      <c r="A20" s="57">
        <v>1000</v>
      </c>
      <c r="B20" s="57">
        <v>610</v>
      </c>
      <c r="C20" s="57" t="s">
        <v>63</v>
      </c>
      <c r="D20" s="57" t="s">
        <v>67</v>
      </c>
      <c r="E20" s="58" t="s">
        <v>68</v>
      </c>
      <c r="F20" s="58" t="s">
        <v>196</v>
      </c>
      <c r="G20" s="58" t="s">
        <v>77</v>
      </c>
      <c r="H20" s="59" t="s">
        <v>71</v>
      </c>
      <c r="I20" s="57" t="s">
        <v>72</v>
      </c>
      <c r="J20" s="60" t="s">
        <v>97</v>
      </c>
      <c r="K20" s="52" t="s">
        <v>198</v>
      </c>
      <c r="L20" s="61">
        <v>799</v>
      </c>
      <c r="M20" s="61">
        <v>706.08</v>
      </c>
      <c r="N20" s="61">
        <v>1381</v>
      </c>
      <c r="O20" s="61">
        <v>1377.36</v>
      </c>
      <c r="P20" s="18">
        <v>990</v>
      </c>
    </row>
    <row r="21" spans="1:16" ht="12.75" customHeight="1">
      <c r="A21" s="57">
        <v>2220</v>
      </c>
      <c r="B21" s="57">
        <v>610</v>
      </c>
      <c r="C21" s="57" t="s">
        <v>63</v>
      </c>
      <c r="D21" s="57" t="s">
        <v>67</v>
      </c>
      <c r="E21" s="58" t="s">
        <v>68</v>
      </c>
      <c r="F21" s="58" t="s">
        <v>196</v>
      </c>
      <c r="G21" s="58" t="s">
        <v>70</v>
      </c>
      <c r="H21" s="59" t="s">
        <v>199</v>
      </c>
      <c r="I21" s="57" t="s">
        <v>72</v>
      </c>
      <c r="J21" s="60" t="s">
        <v>200</v>
      </c>
      <c r="K21" s="52" t="s">
        <v>201</v>
      </c>
      <c r="L21" s="61">
        <v>1073.05</v>
      </c>
      <c r="M21" s="61">
        <v>1056</v>
      </c>
      <c r="N21" s="61">
        <v>1150</v>
      </c>
      <c r="O21" s="61">
        <v>1039.61</v>
      </c>
      <c r="P21" s="18">
        <v>1367</v>
      </c>
    </row>
    <row r="22" spans="1:16" ht="12.75" customHeight="1">
      <c r="A22" s="106" t="s">
        <v>203</v>
      </c>
      <c r="P22" s="61"/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204</v>
      </c>
      <c r="F23" s="58" t="s">
        <v>205</v>
      </c>
      <c r="G23" s="58" t="s">
        <v>70</v>
      </c>
      <c r="H23" s="59" t="s">
        <v>71</v>
      </c>
      <c r="I23" s="57" t="s">
        <v>72</v>
      </c>
      <c r="J23" s="60" t="s">
        <v>191</v>
      </c>
      <c r="K23" s="52" t="s">
        <v>206</v>
      </c>
      <c r="L23" s="61">
        <v>0</v>
      </c>
      <c r="M23" s="61">
        <v>132</v>
      </c>
      <c r="N23" s="61">
        <v>150</v>
      </c>
      <c r="O23" s="61">
        <v>104</v>
      </c>
      <c r="P23" s="18">
        <v>163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204</v>
      </c>
      <c r="F24" s="58" t="s">
        <v>205</v>
      </c>
      <c r="G24" s="58" t="s">
        <v>70</v>
      </c>
      <c r="H24" s="59" t="s">
        <v>71</v>
      </c>
      <c r="I24" s="57" t="s">
        <v>72</v>
      </c>
      <c r="J24" s="60" t="s">
        <v>97</v>
      </c>
      <c r="K24" s="52" t="s">
        <v>206</v>
      </c>
      <c r="L24" s="61">
        <v>2418.56</v>
      </c>
      <c r="M24" s="61">
        <v>1596.61</v>
      </c>
      <c r="N24" s="61">
        <v>842</v>
      </c>
      <c r="O24" s="61">
        <v>546.34</v>
      </c>
      <c r="P24" s="18">
        <v>3615</v>
      </c>
    </row>
    <row r="25" spans="1:16" ht="12.75" customHeight="1">
      <c r="A25" s="57">
        <v>1000</v>
      </c>
      <c r="B25" s="57">
        <v>730</v>
      </c>
      <c r="C25" s="57" t="s">
        <v>63</v>
      </c>
      <c r="D25" s="57" t="s">
        <v>67</v>
      </c>
      <c r="E25" s="58" t="s">
        <v>204</v>
      </c>
      <c r="F25" s="58" t="s">
        <v>205</v>
      </c>
      <c r="G25" s="58" t="s">
        <v>77</v>
      </c>
      <c r="H25" s="59" t="s">
        <v>71</v>
      </c>
      <c r="I25" s="57" t="s">
        <v>72</v>
      </c>
      <c r="J25" s="60" t="s">
        <v>191</v>
      </c>
      <c r="K25" s="52" t="s">
        <v>206</v>
      </c>
      <c r="L25" s="61">
        <v>0</v>
      </c>
      <c r="M25" s="61">
        <v>132</v>
      </c>
      <c r="N25" s="61">
        <v>141</v>
      </c>
      <c r="O25" s="61">
        <v>107.5</v>
      </c>
      <c r="P25" s="18">
        <v>153</v>
      </c>
    </row>
    <row r="26" spans="1:16" ht="12.75" customHeight="1">
      <c r="A26" s="57">
        <v>1000</v>
      </c>
      <c r="B26" s="57">
        <v>730</v>
      </c>
      <c r="C26" s="57" t="s">
        <v>63</v>
      </c>
      <c r="D26" s="57" t="s">
        <v>67</v>
      </c>
      <c r="E26" s="58" t="s">
        <v>204</v>
      </c>
      <c r="F26" s="58" t="s">
        <v>205</v>
      </c>
      <c r="G26" s="58" t="s">
        <v>77</v>
      </c>
      <c r="H26" s="59" t="s">
        <v>71</v>
      </c>
      <c r="I26" s="57" t="s">
        <v>72</v>
      </c>
      <c r="J26" s="60" t="s">
        <v>97</v>
      </c>
      <c r="K26" s="52" t="s">
        <v>207</v>
      </c>
      <c r="L26" s="61">
        <v>0</v>
      </c>
      <c r="M26" s="61">
        <v>126.46</v>
      </c>
      <c r="N26" s="61">
        <v>1059</v>
      </c>
      <c r="O26" s="61">
        <v>1057.6</v>
      </c>
      <c r="P26" s="18">
        <v>135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4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CORALWOOD CENTER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32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022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1302725.3000000003</v>
      </c>
      <c r="M8" s="72">
        <f>SUM(M11:M65536)</f>
        <v>419064.66187999997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46984.1</v>
      </c>
      <c r="M11" s="36">
        <v>18354.64748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31.918500000000005</v>
      </c>
      <c r="Z11" s="23">
        <v>1</v>
      </c>
      <c r="AA11" s="99">
        <v>1</v>
      </c>
      <c r="AB11" s="78">
        <v>1245</v>
      </c>
      <c r="AC11" s="78">
        <v>5769.6474800000005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48413.37</v>
      </c>
      <c r="M12" s="36">
        <v>18568.161836</v>
      </c>
      <c r="P12" s="23" t="s">
        <v>74</v>
      </c>
      <c r="Q12" s="23" t="s">
        <v>75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81</v>
      </c>
      <c r="W12" s="78">
        <v>32.8895</v>
      </c>
      <c r="Z12" s="23">
        <v>1</v>
      </c>
      <c r="AA12" s="99">
        <v>1</v>
      </c>
      <c r="AB12" s="78">
        <v>1283</v>
      </c>
      <c r="AC12" s="78">
        <v>5945.161836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52935.02</v>
      </c>
      <c r="M13" s="36">
        <v>19243.420456</v>
      </c>
      <c r="P13" s="23" t="s">
        <v>74</v>
      </c>
      <c r="Q13" s="23" t="s">
        <v>75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82</v>
      </c>
      <c r="W13" s="78">
        <v>35.9613</v>
      </c>
      <c r="Z13" s="23">
        <v>1</v>
      </c>
      <c r="AA13" s="99">
        <v>1</v>
      </c>
      <c r="AB13" s="78">
        <v>1403</v>
      </c>
      <c r="AC13" s="78">
        <v>6500.420456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66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57885.21</v>
      </c>
      <c r="M14" s="36">
        <v>19982.303788</v>
      </c>
      <c r="P14" s="23" t="s">
        <v>74</v>
      </c>
      <c r="Q14" s="23" t="s">
        <v>75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83</v>
      </c>
      <c r="W14" s="78">
        <v>39.3242</v>
      </c>
      <c r="Z14" s="23">
        <v>1</v>
      </c>
      <c r="AA14" s="99">
        <v>1</v>
      </c>
      <c r="AB14" s="78">
        <v>1534</v>
      </c>
      <c r="AC14" s="78">
        <v>7108.303788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84</v>
      </c>
      <c r="D15" s="31" t="s">
        <v>67</v>
      </c>
      <c r="E15" s="32" t="s">
        <v>68</v>
      </c>
      <c r="F15" s="32" t="s">
        <v>85</v>
      </c>
      <c r="G15" s="32" t="s">
        <v>70</v>
      </c>
      <c r="H15" s="33" t="s">
        <v>71</v>
      </c>
      <c r="I15" s="31" t="s">
        <v>72</v>
      </c>
      <c r="J15" s="34" t="s">
        <v>86</v>
      </c>
      <c r="K15" s="35">
        <v>1</v>
      </c>
      <c r="L15" s="36">
        <v>40813.57</v>
      </c>
      <c r="M15" s="36">
        <v>17433.906396</v>
      </c>
      <c r="P15" s="23" t="s">
        <v>87</v>
      </c>
      <c r="Q15" s="23" t="s">
        <v>88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89</v>
      </c>
      <c r="W15" s="78">
        <v>27.726600000000005</v>
      </c>
      <c r="Z15" s="23">
        <v>1</v>
      </c>
      <c r="AA15" s="99">
        <v>1</v>
      </c>
      <c r="AB15" s="78">
        <v>1082</v>
      </c>
      <c r="AC15" s="78">
        <v>5011.906396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84</v>
      </c>
      <c r="D16" s="31" t="s">
        <v>67</v>
      </c>
      <c r="E16" s="32" t="s">
        <v>68</v>
      </c>
      <c r="F16" s="32" t="s">
        <v>85</v>
      </c>
      <c r="G16" s="32" t="s">
        <v>70</v>
      </c>
      <c r="H16" s="33" t="s">
        <v>71</v>
      </c>
      <c r="I16" s="31" t="s">
        <v>72</v>
      </c>
      <c r="J16" s="34" t="s">
        <v>86</v>
      </c>
      <c r="K16" s="35">
        <v>1</v>
      </c>
      <c r="L16" s="36">
        <v>49854.5</v>
      </c>
      <c r="M16" s="36">
        <v>18783.1326</v>
      </c>
      <c r="P16" s="23" t="s">
        <v>87</v>
      </c>
      <c r="Q16" s="23" t="s">
        <v>88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90</v>
      </c>
      <c r="W16" s="78">
        <v>33.8685</v>
      </c>
      <c r="Z16" s="23">
        <v>1</v>
      </c>
      <c r="AA16" s="99">
        <v>1</v>
      </c>
      <c r="AB16" s="78">
        <v>1321</v>
      </c>
      <c r="AC16" s="78">
        <v>6122.1326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84</v>
      </c>
      <c r="D17" s="31" t="s">
        <v>67</v>
      </c>
      <c r="E17" s="32" t="s">
        <v>68</v>
      </c>
      <c r="F17" s="32" t="s">
        <v>85</v>
      </c>
      <c r="G17" s="32" t="s">
        <v>70</v>
      </c>
      <c r="H17" s="33" t="s">
        <v>71</v>
      </c>
      <c r="I17" s="31" t="s">
        <v>72</v>
      </c>
      <c r="J17" s="34" t="s">
        <v>86</v>
      </c>
      <c r="K17" s="35">
        <v>1</v>
      </c>
      <c r="L17" s="36">
        <v>52935.02</v>
      </c>
      <c r="M17" s="36">
        <v>19243.420456</v>
      </c>
      <c r="P17" s="23" t="s">
        <v>87</v>
      </c>
      <c r="Q17" s="23" t="s">
        <v>88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82</v>
      </c>
      <c r="W17" s="78">
        <v>35.9613</v>
      </c>
      <c r="Z17" s="23">
        <v>1</v>
      </c>
      <c r="AA17" s="99">
        <v>1</v>
      </c>
      <c r="AB17" s="78">
        <v>1403</v>
      </c>
      <c r="AC17" s="78">
        <v>6500.420456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91</v>
      </c>
      <c r="D18" s="31" t="s">
        <v>67</v>
      </c>
      <c r="E18" s="32" t="s">
        <v>68</v>
      </c>
      <c r="F18" s="32" t="s">
        <v>85</v>
      </c>
      <c r="G18" s="32" t="s">
        <v>70</v>
      </c>
      <c r="H18" s="33" t="s">
        <v>71</v>
      </c>
      <c r="I18" s="31" t="s">
        <v>72</v>
      </c>
      <c r="J18" s="34" t="s">
        <v>92</v>
      </c>
      <c r="K18" s="35">
        <v>1</v>
      </c>
      <c r="L18" s="36">
        <v>56188.85</v>
      </c>
      <c r="M18" s="36">
        <v>19728.99078</v>
      </c>
      <c r="P18" s="23" t="s">
        <v>93</v>
      </c>
      <c r="Q18" s="23" t="s">
        <v>94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95</v>
      </c>
      <c r="W18" s="78">
        <v>38.1718</v>
      </c>
      <c r="Z18" s="23">
        <v>1</v>
      </c>
      <c r="AA18" s="99">
        <v>1</v>
      </c>
      <c r="AB18" s="78">
        <v>1489</v>
      </c>
      <c r="AC18" s="78">
        <v>6899.99078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96</v>
      </c>
      <c r="D19" s="31" t="s">
        <v>67</v>
      </c>
      <c r="E19" s="32" t="s">
        <v>68</v>
      </c>
      <c r="F19" s="32" t="s">
        <v>85</v>
      </c>
      <c r="G19" s="32" t="s">
        <v>70</v>
      </c>
      <c r="H19" s="33" t="s">
        <v>71</v>
      </c>
      <c r="I19" s="31" t="s">
        <v>72</v>
      </c>
      <c r="J19" s="34" t="s">
        <v>97</v>
      </c>
      <c r="K19" s="35">
        <v>1</v>
      </c>
      <c r="L19" s="36">
        <v>42951.54</v>
      </c>
      <c r="M19" s="36">
        <v>8560.449112</v>
      </c>
      <c r="P19" s="23" t="s">
        <v>98</v>
      </c>
      <c r="Q19" s="23" t="s">
        <v>99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100</v>
      </c>
      <c r="W19" s="78">
        <v>29.178999999999995</v>
      </c>
      <c r="Z19" s="23">
        <v>1</v>
      </c>
      <c r="AA19" s="99">
        <v>1</v>
      </c>
      <c r="AB19" s="78">
        <v>3286</v>
      </c>
      <c r="AC19" s="78">
        <v>5274.449112</v>
      </c>
      <c r="AD19" s="78">
        <v>0</v>
      </c>
      <c r="AE19" s="78">
        <v>0</v>
      </c>
    </row>
    <row r="20" spans="1:31" ht="12.75">
      <c r="A20" s="23">
        <v>110</v>
      </c>
      <c r="B20" s="23">
        <v>1000</v>
      </c>
      <c r="C20" s="30" t="s">
        <v>96</v>
      </c>
      <c r="D20" s="31" t="s">
        <v>67</v>
      </c>
      <c r="E20" s="32" t="s">
        <v>68</v>
      </c>
      <c r="F20" s="32" t="s">
        <v>85</v>
      </c>
      <c r="G20" s="32" t="s">
        <v>70</v>
      </c>
      <c r="H20" s="33" t="s">
        <v>71</v>
      </c>
      <c r="I20" s="31" t="s">
        <v>72</v>
      </c>
      <c r="J20" s="34" t="s">
        <v>97</v>
      </c>
      <c r="K20" s="35">
        <v>1</v>
      </c>
      <c r="L20" s="36">
        <v>51377.55</v>
      </c>
      <c r="M20" s="36">
        <v>19011.16314</v>
      </c>
      <c r="P20" s="23" t="s">
        <v>98</v>
      </c>
      <c r="Q20" s="23" t="s">
        <v>99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101</v>
      </c>
      <c r="W20" s="78">
        <v>34.9032</v>
      </c>
      <c r="Z20" s="23">
        <v>1</v>
      </c>
      <c r="AA20" s="99">
        <v>1</v>
      </c>
      <c r="AB20" s="78">
        <v>1362</v>
      </c>
      <c r="AC20" s="78">
        <v>6309.163140000001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102</v>
      </c>
      <c r="D21" s="31" t="s">
        <v>67</v>
      </c>
      <c r="E21" s="32" t="s">
        <v>68</v>
      </c>
      <c r="F21" s="32" t="s">
        <v>85</v>
      </c>
      <c r="G21" s="32" t="s">
        <v>103</v>
      </c>
      <c r="H21" s="33" t="s">
        <v>71</v>
      </c>
      <c r="I21" s="31" t="s">
        <v>72</v>
      </c>
      <c r="J21" s="34" t="s">
        <v>97</v>
      </c>
      <c r="K21" s="35">
        <v>1</v>
      </c>
      <c r="L21" s="36">
        <v>42951.54</v>
      </c>
      <c r="M21" s="36">
        <v>6412.449112</v>
      </c>
      <c r="P21" s="23" t="s">
        <v>104</v>
      </c>
      <c r="Q21" s="23" t="s">
        <v>105</v>
      </c>
      <c r="R21" s="23" t="s">
        <v>76</v>
      </c>
      <c r="S21" s="23" t="s">
        <v>106</v>
      </c>
      <c r="T21" s="23" t="s">
        <v>78</v>
      </c>
      <c r="U21" s="23" t="s">
        <v>79</v>
      </c>
      <c r="V21" s="23" t="s">
        <v>100</v>
      </c>
      <c r="W21" s="78">
        <v>29.178999999999995</v>
      </c>
      <c r="Z21" s="23">
        <v>1</v>
      </c>
      <c r="AA21" s="99">
        <v>1</v>
      </c>
      <c r="AB21" s="78">
        <v>1138</v>
      </c>
      <c r="AC21" s="78">
        <v>5274.449112</v>
      </c>
      <c r="AD21" s="78">
        <v>0</v>
      </c>
      <c r="AE21" s="78">
        <v>0</v>
      </c>
    </row>
    <row r="22" spans="1:31" ht="12.75">
      <c r="A22" s="23">
        <v>110</v>
      </c>
      <c r="B22" s="23">
        <v>1000</v>
      </c>
      <c r="C22" s="30" t="s">
        <v>102</v>
      </c>
      <c r="D22" s="31" t="s">
        <v>67</v>
      </c>
      <c r="E22" s="32" t="s">
        <v>68</v>
      </c>
      <c r="F22" s="32" t="s">
        <v>85</v>
      </c>
      <c r="G22" s="32" t="s">
        <v>103</v>
      </c>
      <c r="H22" s="33" t="s">
        <v>71</v>
      </c>
      <c r="I22" s="31" t="s">
        <v>72</v>
      </c>
      <c r="J22" s="34" t="s">
        <v>97</v>
      </c>
      <c r="K22" s="35">
        <v>1</v>
      </c>
      <c r="L22" s="36">
        <v>64589.94</v>
      </c>
      <c r="M22" s="36">
        <v>20983.644632</v>
      </c>
      <c r="P22" s="23" t="s">
        <v>104</v>
      </c>
      <c r="Q22" s="23" t="s">
        <v>105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107</v>
      </c>
      <c r="W22" s="78">
        <v>43.879</v>
      </c>
      <c r="Z22" s="23">
        <v>1</v>
      </c>
      <c r="AA22" s="99">
        <v>1</v>
      </c>
      <c r="AB22" s="78">
        <v>1712</v>
      </c>
      <c r="AC22" s="78">
        <v>7931.6446320000005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102</v>
      </c>
      <c r="D23" s="31" t="s">
        <v>67</v>
      </c>
      <c r="E23" s="32" t="s">
        <v>68</v>
      </c>
      <c r="F23" s="32" t="s">
        <v>85</v>
      </c>
      <c r="G23" s="32" t="s">
        <v>103</v>
      </c>
      <c r="H23" s="33" t="s">
        <v>71</v>
      </c>
      <c r="I23" s="31" t="s">
        <v>72</v>
      </c>
      <c r="J23" s="34" t="s">
        <v>97</v>
      </c>
      <c r="K23" s="35">
        <v>1</v>
      </c>
      <c r="L23" s="36">
        <v>79929.6</v>
      </c>
      <c r="M23" s="36">
        <v>23273.35488</v>
      </c>
      <c r="P23" s="23" t="s">
        <v>104</v>
      </c>
      <c r="Q23" s="23" t="s">
        <v>105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108</v>
      </c>
      <c r="W23" s="78">
        <v>54.3</v>
      </c>
      <c r="Z23" s="23">
        <v>1</v>
      </c>
      <c r="AA23" s="99">
        <v>1</v>
      </c>
      <c r="AB23" s="78">
        <v>2118</v>
      </c>
      <c r="AC23" s="78">
        <v>9815.35488</v>
      </c>
      <c r="AD23" s="78">
        <v>11340</v>
      </c>
      <c r="AE23" s="78">
        <v>0</v>
      </c>
    </row>
    <row r="24" ht="12.75">
      <c r="A24" s="105" t="s">
        <v>110</v>
      </c>
    </row>
    <row r="25" spans="1:31" ht="12.75">
      <c r="A25" s="23">
        <v>130</v>
      </c>
      <c r="B25" s="23">
        <v>2400</v>
      </c>
      <c r="C25" s="30" t="s">
        <v>111</v>
      </c>
      <c r="D25" s="31" t="s">
        <v>67</v>
      </c>
      <c r="E25" s="32" t="s">
        <v>112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97</v>
      </c>
      <c r="K25" s="35">
        <v>1</v>
      </c>
      <c r="L25" s="36">
        <v>108824.05</v>
      </c>
      <c r="M25" s="36">
        <v>27587.59334</v>
      </c>
      <c r="P25" s="23" t="s">
        <v>113</v>
      </c>
      <c r="Q25" s="23" t="s">
        <v>114</v>
      </c>
      <c r="R25" s="23" t="s">
        <v>76</v>
      </c>
      <c r="S25" s="23" t="s">
        <v>106</v>
      </c>
      <c r="T25" s="23" t="s">
        <v>115</v>
      </c>
      <c r="U25" s="23" t="s">
        <v>79</v>
      </c>
      <c r="V25" s="23" t="s">
        <v>116</v>
      </c>
      <c r="W25" s="78">
        <v>57.3967</v>
      </c>
      <c r="Z25" s="23">
        <v>1</v>
      </c>
      <c r="AA25" s="99">
        <v>1</v>
      </c>
      <c r="AB25" s="78">
        <v>2884</v>
      </c>
      <c r="AC25" s="78">
        <v>13363.593340000001</v>
      </c>
      <c r="AD25" s="78">
        <v>11340</v>
      </c>
      <c r="AE25" s="78">
        <v>0</v>
      </c>
    </row>
    <row r="26" ht="12.75">
      <c r="A26" s="105" t="s">
        <v>118</v>
      </c>
    </row>
    <row r="27" spans="1:31" ht="12.75">
      <c r="A27" s="23">
        <v>140</v>
      </c>
      <c r="B27" s="23">
        <v>1000</v>
      </c>
      <c r="C27" s="30" t="s">
        <v>119</v>
      </c>
      <c r="D27" s="31" t="s">
        <v>67</v>
      </c>
      <c r="E27" s="32" t="s">
        <v>68</v>
      </c>
      <c r="F27" s="32" t="s">
        <v>120</v>
      </c>
      <c r="G27" s="32" t="s">
        <v>121</v>
      </c>
      <c r="H27" s="33" t="s">
        <v>71</v>
      </c>
      <c r="I27" s="31" t="s">
        <v>72</v>
      </c>
      <c r="J27" s="34" t="s">
        <v>97</v>
      </c>
      <c r="K27" s="35">
        <v>1</v>
      </c>
      <c r="L27" s="36">
        <v>23823.23</v>
      </c>
      <c r="M27" s="36">
        <v>10710.892644</v>
      </c>
      <c r="P27" s="23" t="s">
        <v>122</v>
      </c>
      <c r="Q27" s="23" t="s">
        <v>123</v>
      </c>
      <c r="R27" s="23" t="s">
        <v>76</v>
      </c>
      <c r="S27" s="23" t="s">
        <v>77</v>
      </c>
      <c r="T27" s="23" t="s">
        <v>124</v>
      </c>
      <c r="U27" s="23" t="s">
        <v>79</v>
      </c>
      <c r="V27" s="23" t="s">
        <v>125</v>
      </c>
      <c r="W27" s="78">
        <v>16.2727</v>
      </c>
      <c r="Z27" s="23">
        <v>1</v>
      </c>
      <c r="AA27" s="99">
        <v>1</v>
      </c>
      <c r="AB27" s="78">
        <v>631</v>
      </c>
      <c r="AC27" s="78">
        <v>2925.492644</v>
      </c>
      <c r="AD27" s="78">
        <v>0</v>
      </c>
      <c r="AE27" s="78">
        <v>7154.4</v>
      </c>
    </row>
    <row r="28" spans="1:31" ht="12.75">
      <c r="A28" s="23">
        <v>140</v>
      </c>
      <c r="B28" s="23">
        <v>1000</v>
      </c>
      <c r="C28" s="30" t="s">
        <v>126</v>
      </c>
      <c r="D28" s="31" t="s">
        <v>67</v>
      </c>
      <c r="E28" s="32" t="s">
        <v>68</v>
      </c>
      <c r="F28" s="32" t="s">
        <v>120</v>
      </c>
      <c r="G28" s="32" t="s">
        <v>121</v>
      </c>
      <c r="H28" s="33" t="s">
        <v>71</v>
      </c>
      <c r="I28" s="31" t="s">
        <v>72</v>
      </c>
      <c r="J28" s="34" t="s">
        <v>97</v>
      </c>
      <c r="K28" s="35">
        <v>1</v>
      </c>
      <c r="L28" s="36">
        <v>28131.93</v>
      </c>
      <c r="M28" s="36">
        <v>11354.001004</v>
      </c>
      <c r="P28" s="23" t="s">
        <v>127</v>
      </c>
      <c r="Q28" s="23" t="s">
        <v>128</v>
      </c>
      <c r="R28" s="23" t="s">
        <v>76</v>
      </c>
      <c r="S28" s="23" t="s">
        <v>77</v>
      </c>
      <c r="T28" s="23" t="s">
        <v>124</v>
      </c>
      <c r="U28" s="23" t="s">
        <v>79</v>
      </c>
      <c r="V28" s="23" t="s">
        <v>129</v>
      </c>
      <c r="W28" s="78">
        <v>19.2158</v>
      </c>
      <c r="Z28" s="23">
        <v>1</v>
      </c>
      <c r="AA28" s="99">
        <v>1</v>
      </c>
      <c r="AB28" s="78">
        <v>745</v>
      </c>
      <c r="AC28" s="78">
        <v>3454.601004</v>
      </c>
      <c r="AD28" s="78">
        <v>0</v>
      </c>
      <c r="AE28" s="78">
        <v>7154.4</v>
      </c>
    </row>
    <row r="29" spans="1:31" ht="12.75">
      <c r="A29" s="23">
        <v>140</v>
      </c>
      <c r="B29" s="23">
        <v>1000</v>
      </c>
      <c r="C29" s="30" t="s">
        <v>130</v>
      </c>
      <c r="D29" s="31" t="s">
        <v>67</v>
      </c>
      <c r="E29" s="32" t="s">
        <v>68</v>
      </c>
      <c r="F29" s="32" t="s">
        <v>120</v>
      </c>
      <c r="G29" s="32" t="s">
        <v>121</v>
      </c>
      <c r="H29" s="33" t="s">
        <v>71</v>
      </c>
      <c r="I29" s="31" t="s">
        <v>72</v>
      </c>
      <c r="J29" s="34" t="s">
        <v>131</v>
      </c>
      <c r="K29" s="35">
        <v>1</v>
      </c>
      <c r="L29" s="36">
        <v>23923.96</v>
      </c>
      <c r="M29" s="36">
        <v>10726.262288</v>
      </c>
      <c r="P29" s="23" t="s">
        <v>132</v>
      </c>
      <c r="Q29" s="23" t="s">
        <v>133</v>
      </c>
      <c r="R29" s="23" t="s">
        <v>76</v>
      </c>
      <c r="S29" s="23" t="s">
        <v>77</v>
      </c>
      <c r="T29" s="23" t="s">
        <v>124</v>
      </c>
      <c r="U29" s="23" t="s">
        <v>79</v>
      </c>
      <c r="V29" s="23" t="s">
        <v>134</v>
      </c>
      <c r="W29" s="78">
        <v>16.3415</v>
      </c>
      <c r="Z29" s="23">
        <v>1</v>
      </c>
      <c r="AA29" s="99">
        <v>1</v>
      </c>
      <c r="AB29" s="78">
        <v>634</v>
      </c>
      <c r="AC29" s="78">
        <v>2937.8622880000003</v>
      </c>
      <c r="AD29" s="78">
        <v>0</v>
      </c>
      <c r="AE29" s="78">
        <v>7154.4</v>
      </c>
    </row>
    <row r="30" spans="1:31" ht="12.75">
      <c r="A30" s="23">
        <v>140</v>
      </c>
      <c r="B30" s="23">
        <v>1000</v>
      </c>
      <c r="C30" s="30" t="s">
        <v>126</v>
      </c>
      <c r="D30" s="31" t="s">
        <v>67</v>
      </c>
      <c r="E30" s="32" t="s">
        <v>68</v>
      </c>
      <c r="F30" s="32" t="s">
        <v>120</v>
      </c>
      <c r="G30" s="32" t="s">
        <v>121</v>
      </c>
      <c r="H30" s="33" t="s">
        <v>71</v>
      </c>
      <c r="I30" s="31" t="s">
        <v>72</v>
      </c>
      <c r="J30" s="34" t="s">
        <v>131</v>
      </c>
      <c r="K30" s="35">
        <v>1</v>
      </c>
      <c r="L30" s="36">
        <v>20950.72</v>
      </c>
      <c r="M30" s="36">
        <v>10282.148416</v>
      </c>
      <c r="P30" s="23" t="s">
        <v>127</v>
      </c>
      <c r="Q30" s="23" t="s">
        <v>135</v>
      </c>
      <c r="R30" s="23" t="s">
        <v>76</v>
      </c>
      <c r="S30" s="23" t="s">
        <v>77</v>
      </c>
      <c r="T30" s="23" t="s">
        <v>124</v>
      </c>
      <c r="U30" s="23" t="s">
        <v>79</v>
      </c>
      <c r="V30" s="23" t="s">
        <v>136</v>
      </c>
      <c r="W30" s="78">
        <v>14.3106</v>
      </c>
      <c r="Z30" s="23">
        <v>1</v>
      </c>
      <c r="AA30" s="99">
        <v>1</v>
      </c>
      <c r="AB30" s="78">
        <v>555</v>
      </c>
      <c r="AC30" s="78">
        <v>2572.7484160000004</v>
      </c>
      <c r="AD30" s="78">
        <v>0</v>
      </c>
      <c r="AE30" s="78">
        <v>7154.4</v>
      </c>
    </row>
    <row r="31" spans="1:31" ht="12.75">
      <c r="A31" s="23">
        <v>140</v>
      </c>
      <c r="B31" s="23">
        <v>1000</v>
      </c>
      <c r="C31" s="30" t="s">
        <v>126</v>
      </c>
      <c r="D31" s="31" t="s">
        <v>67</v>
      </c>
      <c r="E31" s="32" t="s">
        <v>68</v>
      </c>
      <c r="F31" s="32" t="s">
        <v>120</v>
      </c>
      <c r="G31" s="32" t="s">
        <v>121</v>
      </c>
      <c r="H31" s="33" t="s">
        <v>71</v>
      </c>
      <c r="I31" s="31" t="s">
        <v>72</v>
      </c>
      <c r="J31" s="34" t="s">
        <v>131</v>
      </c>
      <c r="K31" s="35">
        <v>1</v>
      </c>
      <c r="L31" s="36">
        <v>21908.17</v>
      </c>
      <c r="M31" s="36">
        <v>10425.723276</v>
      </c>
      <c r="P31" s="23" t="s">
        <v>127</v>
      </c>
      <c r="Q31" s="23" t="s">
        <v>135</v>
      </c>
      <c r="R31" s="23" t="s">
        <v>76</v>
      </c>
      <c r="S31" s="23" t="s">
        <v>77</v>
      </c>
      <c r="T31" s="23" t="s">
        <v>124</v>
      </c>
      <c r="U31" s="23" t="s">
        <v>79</v>
      </c>
      <c r="V31" s="23" t="s">
        <v>137</v>
      </c>
      <c r="W31" s="78">
        <v>14.9646</v>
      </c>
      <c r="Z31" s="23">
        <v>1</v>
      </c>
      <c r="AA31" s="99">
        <v>1</v>
      </c>
      <c r="AB31" s="78">
        <v>581</v>
      </c>
      <c r="AC31" s="78">
        <v>2690.323276</v>
      </c>
      <c r="AD31" s="78">
        <v>0</v>
      </c>
      <c r="AE31" s="78">
        <v>7154.4</v>
      </c>
    </row>
    <row r="32" spans="1:31" ht="12.75">
      <c r="A32" s="23">
        <v>140</v>
      </c>
      <c r="B32" s="23">
        <v>1000</v>
      </c>
      <c r="C32" s="30" t="s">
        <v>126</v>
      </c>
      <c r="D32" s="31" t="s">
        <v>67</v>
      </c>
      <c r="E32" s="32" t="s">
        <v>68</v>
      </c>
      <c r="F32" s="32" t="s">
        <v>120</v>
      </c>
      <c r="G32" s="32" t="s">
        <v>121</v>
      </c>
      <c r="H32" s="33" t="s">
        <v>71</v>
      </c>
      <c r="I32" s="31" t="s">
        <v>72</v>
      </c>
      <c r="J32" s="34" t="s">
        <v>131</v>
      </c>
      <c r="K32" s="35">
        <v>1</v>
      </c>
      <c r="L32" s="36">
        <v>21908.17</v>
      </c>
      <c r="M32" s="36">
        <v>10425.723276</v>
      </c>
      <c r="P32" s="23" t="s">
        <v>127</v>
      </c>
      <c r="Q32" s="23" t="s">
        <v>135</v>
      </c>
      <c r="R32" s="23" t="s">
        <v>76</v>
      </c>
      <c r="S32" s="23" t="s">
        <v>77</v>
      </c>
      <c r="T32" s="23" t="s">
        <v>124</v>
      </c>
      <c r="U32" s="23" t="s">
        <v>79</v>
      </c>
      <c r="V32" s="23" t="s">
        <v>137</v>
      </c>
      <c r="W32" s="78">
        <v>14.9646</v>
      </c>
      <c r="Z32" s="23">
        <v>1</v>
      </c>
      <c r="AA32" s="99">
        <v>1</v>
      </c>
      <c r="AB32" s="78">
        <v>581</v>
      </c>
      <c r="AC32" s="78">
        <v>2690.323276</v>
      </c>
      <c r="AD32" s="78">
        <v>0</v>
      </c>
      <c r="AE32" s="78">
        <v>7154.4</v>
      </c>
    </row>
    <row r="33" spans="1:31" ht="12.75">
      <c r="A33" s="23">
        <v>140</v>
      </c>
      <c r="B33" s="23">
        <v>1000</v>
      </c>
      <c r="C33" s="30" t="s">
        <v>126</v>
      </c>
      <c r="D33" s="31" t="s">
        <v>67</v>
      </c>
      <c r="E33" s="32" t="s">
        <v>68</v>
      </c>
      <c r="F33" s="32" t="s">
        <v>120</v>
      </c>
      <c r="G33" s="32" t="s">
        <v>121</v>
      </c>
      <c r="H33" s="33" t="s">
        <v>71</v>
      </c>
      <c r="I33" s="31" t="s">
        <v>72</v>
      </c>
      <c r="J33" s="34" t="s">
        <v>131</v>
      </c>
      <c r="K33" s="35">
        <v>1</v>
      </c>
      <c r="L33" s="36">
        <v>23823.23</v>
      </c>
      <c r="M33" s="36">
        <v>3556.492644</v>
      </c>
      <c r="P33" s="23" t="s">
        <v>127</v>
      </c>
      <c r="Q33" s="23" t="s">
        <v>135</v>
      </c>
      <c r="R33" s="23" t="s">
        <v>76</v>
      </c>
      <c r="S33" s="23" t="s">
        <v>77</v>
      </c>
      <c r="T33" s="23" t="s">
        <v>124</v>
      </c>
      <c r="U33" s="23" t="s">
        <v>79</v>
      </c>
      <c r="V33" s="23" t="s">
        <v>125</v>
      </c>
      <c r="W33" s="78">
        <v>16.2727</v>
      </c>
      <c r="Z33" s="23">
        <v>1</v>
      </c>
      <c r="AA33" s="99">
        <v>1</v>
      </c>
      <c r="AB33" s="78">
        <v>631</v>
      </c>
      <c r="AC33" s="78">
        <v>2925.492644</v>
      </c>
      <c r="AD33" s="78">
        <v>0</v>
      </c>
      <c r="AE33" s="78">
        <v>0</v>
      </c>
    </row>
    <row r="34" spans="1:31" ht="12.75">
      <c r="A34" s="23">
        <v>140</v>
      </c>
      <c r="B34" s="23">
        <v>1000</v>
      </c>
      <c r="C34" s="30" t="s">
        <v>126</v>
      </c>
      <c r="D34" s="31" t="s">
        <v>67</v>
      </c>
      <c r="E34" s="32" t="s">
        <v>68</v>
      </c>
      <c r="F34" s="32" t="s">
        <v>120</v>
      </c>
      <c r="G34" s="32" t="s">
        <v>121</v>
      </c>
      <c r="H34" s="33" t="s">
        <v>71</v>
      </c>
      <c r="I34" s="31" t="s">
        <v>72</v>
      </c>
      <c r="J34" s="34" t="s">
        <v>131</v>
      </c>
      <c r="K34" s="35">
        <v>1</v>
      </c>
      <c r="L34" s="36">
        <v>23823.23</v>
      </c>
      <c r="M34" s="36">
        <v>3556.492644</v>
      </c>
      <c r="P34" s="23" t="s">
        <v>127</v>
      </c>
      <c r="Q34" s="23" t="s">
        <v>135</v>
      </c>
      <c r="R34" s="23" t="s">
        <v>76</v>
      </c>
      <c r="S34" s="23" t="s">
        <v>138</v>
      </c>
      <c r="T34" s="23" t="s">
        <v>124</v>
      </c>
      <c r="U34" s="23" t="s">
        <v>79</v>
      </c>
      <c r="V34" s="23" t="s">
        <v>125</v>
      </c>
      <c r="W34" s="78">
        <v>16.2727</v>
      </c>
      <c r="Z34" s="23">
        <v>1</v>
      </c>
      <c r="AA34" s="99">
        <v>1</v>
      </c>
      <c r="AB34" s="78">
        <v>631</v>
      </c>
      <c r="AC34" s="78">
        <v>2925.492644</v>
      </c>
      <c r="AD34" s="78">
        <v>0</v>
      </c>
      <c r="AE34" s="78">
        <v>0</v>
      </c>
    </row>
    <row r="35" spans="1:31" ht="12.75">
      <c r="A35" s="23">
        <v>140</v>
      </c>
      <c r="B35" s="23">
        <v>1000</v>
      </c>
      <c r="C35" s="30" t="s">
        <v>126</v>
      </c>
      <c r="D35" s="31" t="s">
        <v>67</v>
      </c>
      <c r="E35" s="32" t="s">
        <v>68</v>
      </c>
      <c r="F35" s="32" t="s">
        <v>120</v>
      </c>
      <c r="G35" s="32" t="s">
        <v>121</v>
      </c>
      <c r="H35" s="33" t="s">
        <v>71</v>
      </c>
      <c r="I35" s="31" t="s">
        <v>72</v>
      </c>
      <c r="J35" s="34" t="s">
        <v>131</v>
      </c>
      <c r="K35" s="35">
        <v>1</v>
      </c>
      <c r="L35" s="36">
        <v>25259.42</v>
      </c>
      <c r="M35" s="36">
        <v>10925.256776</v>
      </c>
      <c r="P35" s="23" t="s">
        <v>127</v>
      </c>
      <c r="Q35" s="23" t="s">
        <v>135</v>
      </c>
      <c r="R35" s="23" t="s">
        <v>76</v>
      </c>
      <c r="S35" s="23" t="s">
        <v>77</v>
      </c>
      <c r="T35" s="23" t="s">
        <v>124</v>
      </c>
      <c r="U35" s="23" t="s">
        <v>79</v>
      </c>
      <c r="V35" s="23" t="s">
        <v>139</v>
      </c>
      <c r="W35" s="78">
        <v>17.2537</v>
      </c>
      <c r="Z35" s="23">
        <v>1</v>
      </c>
      <c r="AA35" s="99">
        <v>1</v>
      </c>
      <c r="AB35" s="78">
        <v>669</v>
      </c>
      <c r="AC35" s="78">
        <v>3101.856776</v>
      </c>
      <c r="AD35" s="78">
        <v>0</v>
      </c>
      <c r="AE35" s="78">
        <v>7154.4</v>
      </c>
    </row>
    <row r="36" spans="1:31" ht="12.75">
      <c r="A36" s="23">
        <v>140</v>
      </c>
      <c r="B36" s="23">
        <v>1000</v>
      </c>
      <c r="C36" s="30" t="s">
        <v>126</v>
      </c>
      <c r="D36" s="31" t="s">
        <v>67</v>
      </c>
      <c r="E36" s="32" t="s">
        <v>68</v>
      </c>
      <c r="F36" s="32" t="s">
        <v>120</v>
      </c>
      <c r="G36" s="32" t="s">
        <v>121</v>
      </c>
      <c r="H36" s="33" t="s">
        <v>71</v>
      </c>
      <c r="I36" s="31" t="s">
        <v>72</v>
      </c>
      <c r="J36" s="34" t="s">
        <v>131</v>
      </c>
      <c r="K36" s="35">
        <v>1</v>
      </c>
      <c r="L36" s="36">
        <v>26695.75</v>
      </c>
      <c r="M36" s="36">
        <v>11139.6381</v>
      </c>
      <c r="P36" s="23" t="s">
        <v>127</v>
      </c>
      <c r="Q36" s="23" t="s">
        <v>135</v>
      </c>
      <c r="R36" s="23" t="s">
        <v>76</v>
      </c>
      <c r="S36" s="23" t="s">
        <v>77</v>
      </c>
      <c r="T36" s="23" t="s">
        <v>124</v>
      </c>
      <c r="U36" s="23" t="s">
        <v>79</v>
      </c>
      <c r="V36" s="23" t="s">
        <v>140</v>
      </c>
      <c r="W36" s="78">
        <v>18.2348</v>
      </c>
      <c r="Z36" s="23">
        <v>1</v>
      </c>
      <c r="AA36" s="99">
        <v>1</v>
      </c>
      <c r="AB36" s="78">
        <v>707</v>
      </c>
      <c r="AC36" s="78">
        <v>3278.2381</v>
      </c>
      <c r="AD36" s="78">
        <v>0</v>
      </c>
      <c r="AE36" s="78">
        <v>7154.4</v>
      </c>
    </row>
    <row r="37" spans="1:31" ht="12.75">
      <c r="A37" s="23">
        <v>140</v>
      </c>
      <c r="B37" s="23">
        <v>1000</v>
      </c>
      <c r="C37" s="30" t="s">
        <v>126</v>
      </c>
      <c r="D37" s="31" t="s">
        <v>67</v>
      </c>
      <c r="E37" s="32" t="s">
        <v>68</v>
      </c>
      <c r="F37" s="32" t="s">
        <v>120</v>
      </c>
      <c r="G37" s="32" t="s">
        <v>121</v>
      </c>
      <c r="H37" s="33" t="s">
        <v>71</v>
      </c>
      <c r="I37" s="31" t="s">
        <v>72</v>
      </c>
      <c r="J37" s="34" t="s">
        <v>131</v>
      </c>
      <c r="K37" s="35">
        <v>1</v>
      </c>
      <c r="L37" s="36">
        <v>27653.2</v>
      </c>
      <c r="M37" s="36">
        <v>11283.21296</v>
      </c>
      <c r="P37" s="23" t="s">
        <v>127</v>
      </c>
      <c r="Q37" s="23" t="s">
        <v>135</v>
      </c>
      <c r="R37" s="23" t="s">
        <v>76</v>
      </c>
      <c r="S37" s="23" t="s">
        <v>77</v>
      </c>
      <c r="T37" s="23" t="s">
        <v>124</v>
      </c>
      <c r="U37" s="23" t="s">
        <v>79</v>
      </c>
      <c r="V37" s="23" t="s">
        <v>141</v>
      </c>
      <c r="W37" s="78">
        <v>18.8888</v>
      </c>
      <c r="Z37" s="23">
        <v>1</v>
      </c>
      <c r="AA37" s="99">
        <v>1</v>
      </c>
      <c r="AB37" s="78">
        <v>733</v>
      </c>
      <c r="AC37" s="78">
        <v>3395.81296</v>
      </c>
      <c r="AD37" s="78">
        <v>0</v>
      </c>
      <c r="AE37" s="78">
        <v>7154.4</v>
      </c>
    </row>
    <row r="38" spans="1:31" ht="12.75">
      <c r="A38" s="23">
        <v>140</v>
      </c>
      <c r="B38" s="23">
        <v>1000</v>
      </c>
      <c r="C38" s="30" t="s">
        <v>126</v>
      </c>
      <c r="D38" s="31" t="s">
        <v>67</v>
      </c>
      <c r="E38" s="32" t="s">
        <v>68</v>
      </c>
      <c r="F38" s="32" t="s">
        <v>120</v>
      </c>
      <c r="G38" s="32" t="s">
        <v>121</v>
      </c>
      <c r="H38" s="33" t="s">
        <v>71</v>
      </c>
      <c r="I38" s="31" t="s">
        <v>72</v>
      </c>
      <c r="J38" s="34" t="s">
        <v>131</v>
      </c>
      <c r="K38" s="35">
        <v>1</v>
      </c>
      <c r="L38" s="36">
        <v>27653.2</v>
      </c>
      <c r="M38" s="36">
        <v>11283.21296</v>
      </c>
      <c r="P38" s="23" t="s">
        <v>127</v>
      </c>
      <c r="Q38" s="23" t="s">
        <v>135</v>
      </c>
      <c r="R38" s="23" t="s">
        <v>76</v>
      </c>
      <c r="S38" s="23" t="s">
        <v>77</v>
      </c>
      <c r="T38" s="23" t="s">
        <v>124</v>
      </c>
      <c r="U38" s="23" t="s">
        <v>79</v>
      </c>
      <c r="V38" s="23" t="s">
        <v>141</v>
      </c>
      <c r="W38" s="78">
        <v>18.8888</v>
      </c>
      <c r="Z38" s="23">
        <v>1</v>
      </c>
      <c r="AA38" s="99">
        <v>1</v>
      </c>
      <c r="AB38" s="78">
        <v>733</v>
      </c>
      <c r="AC38" s="78">
        <v>3395.81296</v>
      </c>
      <c r="AD38" s="78">
        <v>0</v>
      </c>
      <c r="AE38" s="78">
        <v>7154.4</v>
      </c>
    </row>
    <row r="39" ht="12.75">
      <c r="A39" s="105" t="s">
        <v>143</v>
      </c>
    </row>
    <row r="40" spans="1:31" ht="12.75">
      <c r="A40" s="23">
        <v>142</v>
      </c>
      <c r="B40" s="23">
        <v>2300</v>
      </c>
      <c r="C40" s="30" t="s">
        <v>144</v>
      </c>
      <c r="D40" s="31" t="s">
        <v>67</v>
      </c>
      <c r="E40" s="32" t="s">
        <v>145</v>
      </c>
      <c r="F40" s="32" t="s">
        <v>146</v>
      </c>
      <c r="G40" s="32" t="s">
        <v>147</v>
      </c>
      <c r="H40" s="33" t="s">
        <v>71</v>
      </c>
      <c r="I40" s="31" t="s">
        <v>72</v>
      </c>
      <c r="J40" s="34" t="s">
        <v>148</v>
      </c>
      <c r="K40" s="35">
        <v>1</v>
      </c>
      <c r="L40" s="36">
        <v>33558.54</v>
      </c>
      <c r="M40" s="36">
        <v>12164.388712</v>
      </c>
      <c r="P40" s="23" t="s">
        <v>149</v>
      </c>
      <c r="Q40" s="23" t="s">
        <v>150</v>
      </c>
      <c r="R40" s="23" t="s">
        <v>76</v>
      </c>
      <c r="S40" s="23" t="s">
        <v>77</v>
      </c>
      <c r="T40" s="23" t="s">
        <v>151</v>
      </c>
      <c r="U40" s="23" t="s">
        <v>79</v>
      </c>
      <c r="V40" s="23" t="s">
        <v>152</v>
      </c>
      <c r="W40" s="78">
        <v>17.6997</v>
      </c>
      <c r="Z40" s="23">
        <v>1</v>
      </c>
      <c r="AA40" s="99">
        <v>1</v>
      </c>
      <c r="AB40" s="78">
        <v>889</v>
      </c>
      <c r="AC40" s="78">
        <v>4120.988712</v>
      </c>
      <c r="AD40" s="78">
        <v>0</v>
      </c>
      <c r="AE40" s="78">
        <v>7154.4</v>
      </c>
    </row>
    <row r="41" spans="1:31" ht="12.75">
      <c r="A41" s="23">
        <v>142</v>
      </c>
      <c r="B41" s="23">
        <v>2400</v>
      </c>
      <c r="C41" s="30" t="s">
        <v>153</v>
      </c>
      <c r="D41" s="31" t="s">
        <v>67</v>
      </c>
      <c r="E41" s="32" t="s">
        <v>112</v>
      </c>
      <c r="F41" s="32" t="s">
        <v>154</v>
      </c>
      <c r="G41" s="32" t="s">
        <v>147</v>
      </c>
      <c r="H41" s="33" t="s">
        <v>71</v>
      </c>
      <c r="I41" s="31" t="s">
        <v>72</v>
      </c>
      <c r="J41" s="34" t="s">
        <v>148</v>
      </c>
      <c r="K41" s="35">
        <v>1</v>
      </c>
      <c r="L41" s="36">
        <v>23927.83</v>
      </c>
      <c r="M41" s="36">
        <v>10726.737524</v>
      </c>
      <c r="P41" s="23" t="s">
        <v>155</v>
      </c>
      <c r="Q41" s="23" t="s">
        <v>156</v>
      </c>
      <c r="R41" s="23" t="s">
        <v>76</v>
      </c>
      <c r="S41" s="23" t="s">
        <v>77</v>
      </c>
      <c r="T41" s="23" t="s">
        <v>157</v>
      </c>
      <c r="U41" s="23" t="s">
        <v>79</v>
      </c>
      <c r="V41" s="23" t="s">
        <v>158</v>
      </c>
      <c r="W41" s="78">
        <v>15.497300000000001</v>
      </c>
      <c r="Z41" s="23">
        <v>1</v>
      </c>
      <c r="AA41" s="99">
        <v>1</v>
      </c>
      <c r="AB41" s="78">
        <v>634</v>
      </c>
      <c r="AC41" s="78">
        <v>2938.3375240000005</v>
      </c>
      <c r="AD41" s="78">
        <v>0</v>
      </c>
      <c r="AE41" s="78">
        <v>7154.4</v>
      </c>
    </row>
    <row r="42" ht="12.75">
      <c r="A42" s="105" t="s">
        <v>161</v>
      </c>
    </row>
    <row r="43" spans="1:31" ht="12.75">
      <c r="A43" s="23">
        <v>176</v>
      </c>
      <c r="B43" s="23">
        <v>2100</v>
      </c>
      <c r="C43" s="30" t="s">
        <v>162</v>
      </c>
      <c r="D43" s="31" t="s">
        <v>67</v>
      </c>
      <c r="E43" s="32" t="s">
        <v>163</v>
      </c>
      <c r="F43" s="32" t="s">
        <v>106</v>
      </c>
      <c r="G43" s="32" t="s">
        <v>164</v>
      </c>
      <c r="H43" s="33" t="s">
        <v>71</v>
      </c>
      <c r="I43" s="31" t="s">
        <v>72</v>
      </c>
      <c r="J43" s="34" t="s">
        <v>148</v>
      </c>
      <c r="K43" s="35">
        <v>1</v>
      </c>
      <c r="L43" s="36">
        <v>64589.94</v>
      </c>
      <c r="M43" s="36">
        <v>9643.644632</v>
      </c>
      <c r="P43" s="23" t="s">
        <v>165</v>
      </c>
      <c r="Q43" s="23" t="s">
        <v>166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167</v>
      </c>
      <c r="W43" s="78">
        <v>43.879</v>
      </c>
      <c r="Z43" s="23">
        <v>1</v>
      </c>
      <c r="AA43" s="99">
        <v>1</v>
      </c>
      <c r="AB43" s="78">
        <v>1712</v>
      </c>
      <c r="AC43" s="78">
        <v>7931.6446320000005</v>
      </c>
      <c r="AD43" s="78">
        <v>0</v>
      </c>
      <c r="AE43" s="78">
        <v>0</v>
      </c>
    </row>
    <row r="44" ht="12.75">
      <c r="A44" s="105" t="s">
        <v>169</v>
      </c>
    </row>
    <row r="45" spans="1:31" ht="12.75">
      <c r="A45" s="23">
        <v>186</v>
      </c>
      <c r="B45" s="23">
        <v>2600</v>
      </c>
      <c r="C45" s="30" t="s">
        <v>170</v>
      </c>
      <c r="D45" s="31" t="s">
        <v>67</v>
      </c>
      <c r="E45" s="32" t="s">
        <v>171</v>
      </c>
      <c r="F45" s="32" t="s">
        <v>106</v>
      </c>
      <c r="G45" s="32" t="s">
        <v>164</v>
      </c>
      <c r="H45" s="33" t="s">
        <v>71</v>
      </c>
      <c r="I45" s="31" t="s">
        <v>72</v>
      </c>
      <c r="J45" s="34" t="s">
        <v>148</v>
      </c>
      <c r="K45" s="35">
        <v>1</v>
      </c>
      <c r="L45" s="36">
        <v>23419.37</v>
      </c>
      <c r="M45" s="36">
        <v>621</v>
      </c>
      <c r="P45" s="23" t="s">
        <v>172</v>
      </c>
      <c r="Q45" s="23" t="s">
        <v>173</v>
      </c>
      <c r="R45" s="23" t="s">
        <v>76</v>
      </c>
      <c r="S45" s="23" t="s">
        <v>77</v>
      </c>
      <c r="T45" s="23" t="s">
        <v>174</v>
      </c>
      <c r="U45" s="23" t="s">
        <v>79</v>
      </c>
      <c r="V45" s="23" t="s">
        <v>175</v>
      </c>
      <c r="W45" s="78">
        <v>12.352</v>
      </c>
      <c r="Z45" s="23">
        <v>1</v>
      </c>
      <c r="AA45" s="99">
        <v>1</v>
      </c>
      <c r="AB45" s="78">
        <v>621</v>
      </c>
      <c r="AC45" s="78">
        <v>0</v>
      </c>
      <c r="AD45" s="78">
        <v>0</v>
      </c>
      <c r="AE45" s="78">
        <v>0</v>
      </c>
    </row>
    <row r="46" spans="1:31" ht="12.75">
      <c r="A46" s="23">
        <v>186</v>
      </c>
      <c r="B46" s="23">
        <v>2600</v>
      </c>
      <c r="C46" s="30" t="s">
        <v>170</v>
      </c>
      <c r="D46" s="31" t="s">
        <v>67</v>
      </c>
      <c r="E46" s="32" t="s">
        <v>171</v>
      </c>
      <c r="F46" s="32" t="s">
        <v>106</v>
      </c>
      <c r="G46" s="32" t="s">
        <v>164</v>
      </c>
      <c r="H46" s="33" t="s">
        <v>71</v>
      </c>
      <c r="I46" s="31" t="s">
        <v>72</v>
      </c>
      <c r="J46" s="34" t="s">
        <v>148</v>
      </c>
      <c r="K46" s="35">
        <v>1</v>
      </c>
      <c r="L46" s="36">
        <v>30873.83</v>
      </c>
      <c r="M46" s="36">
        <v>7972.4</v>
      </c>
      <c r="P46" s="23" t="s">
        <v>172</v>
      </c>
      <c r="Q46" s="23" t="s">
        <v>173</v>
      </c>
      <c r="R46" s="23" t="s">
        <v>76</v>
      </c>
      <c r="S46" s="23" t="s">
        <v>77</v>
      </c>
      <c r="T46" s="23" t="s">
        <v>174</v>
      </c>
      <c r="U46" s="23" t="s">
        <v>79</v>
      </c>
      <c r="V46" s="23" t="s">
        <v>176</v>
      </c>
      <c r="W46" s="78">
        <v>16.2837</v>
      </c>
      <c r="Z46" s="23">
        <v>1</v>
      </c>
      <c r="AA46" s="99">
        <v>1</v>
      </c>
      <c r="AB46" s="78">
        <v>818</v>
      </c>
      <c r="AC46" s="78">
        <v>0</v>
      </c>
      <c r="AD46" s="78">
        <v>0</v>
      </c>
      <c r="AE46" s="78">
        <v>7154.4</v>
      </c>
    </row>
    <row r="47" spans="1:31" ht="12.75">
      <c r="A47" s="23">
        <v>186</v>
      </c>
      <c r="B47" s="23">
        <v>2600</v>
      </c>
      <c r="C47" s="30" t="s">
        <v>177</v>
      </c>
      <c r="D47" s="31" t="s">
        <v>67</v>
      </c>
      <c r="E47" s="32" t="s">
        <v>171</v>
      </c>
      <c r="F47" s="32" t="s">
        <v>106</v>
      </c>
      <c r="G47" s="32" t="s">
        <v>164</v>
      </c>
      <c r="H47" s="33" t="s">
        <v>71</v>
      </c>
      <c r="I47" s="31" t="s">
        <v>72</v>
      </c>
      <c r="J47" s="34" t="s">
        <v>148</v>
      </c>
      <c r="K47" s="35">
        <v>1</v>
      </c>
      <c r="L47" s="36">
        <v>34167.72</v>
      </c>
      <c r="M47" s="36">
        <v>5100.796016</v>
      </c>
      <c r="P47" s="23" t="s">
        <v>178</v>
      </c>
      <c r="Q47" s="23" t="s">
        <v>179</v>
      </c>
      <c r="R47" s="23" t="s">
        <v>76</v>
      </c>
      <c r="S47" s="23" t="s">
        <v>77</v>
      </c>
      <c r="T47" s="23" t="s">
        <v>151</v>
      </c>
      <c r="U47" s="23" t="s">
        <v>79</v>
      </c>
      <c r="V47" s="23" t="s">
        <v>180</v>
      </c>
      <c r="W47" s="78">
        <v>18.0209</v>
      </c>
      <c r="Z47" s="23">
        <v>1</v>
      </c>
      <c r="AA47" s="99">
        <v>1</v>
      </c>
      <c r="AB47" s="78">
        <v>905</v>
      </c>
      <c r="AC47" s="78">
        <v>4195.796016</v>
      </c>
      <c r="AD47" s="78">
        <v>0</v>
      </c>
      <c r="AE47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2013-06-03T15:17:25Z</dcterms:modified>
  <cp:category/>
  <cp:version/>
  <cp:contentType/>
  <cp:contentStatus/>
</cp:coreProperties>
</file>