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<sst xmlns="http://schemas.openxmlformats.org/spreadsheetml/2006/main" count="94" uniqueCount="77">
  <si>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</si>
  <si>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</si>
  <si>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</si>
  <si>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</si>
  <si>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</si>
  <si>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</si>
  <si>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</si>
  <si>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</si>
  <si>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</si>
  <si>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</si>
  <si>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</si>
  <si>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</si>
  <si>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</si>
  <si>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</si>
  <si>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</si>
  <si>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</si>
  <si>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</si>
  <si>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</si>
  <si>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</si>
  <si>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</si>
  <si>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</si>
  <si>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</si>
  <si>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</si>
  <si>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</si>
  <si>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</si>
  <si>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</si>
  <si>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</si>
  <si>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</si>
  <si>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</si>
  <si>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</si>
  <si>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</si>
  <si>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</si>
  <si>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</si>
  <si>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</si>
  <si>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</si>
  <si>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</si>
  <si>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</si>
  <si>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</si>
  <si>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</si>
  <si>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</si>
  <si>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</si>
  <si>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</si>
  <si>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</si>
  <si>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</si>
  <si>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</si>
  <si>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</si>
  <si>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</si>
  <si>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</si>
  <si>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</si>
  <si>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</si>
  <si>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</si>
  <si>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</si>
  <si>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</si>
  <si>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</si>
  <si>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</si>
  <si>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</si>
  <si>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</si>
  <si>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</si>
  <si>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</si>
  <si>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</si>
  <si>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DEKALB ACADEMY OF TECHNOLOGY AND THE ENVIRONMENT</t>
  </si>
  <si>
    <t>PROJECT 497101 LOC all</t>
  </si>
  <si>
    <t>Charter Schools</t>
  </si>
  <si>
    <t>X</t>
  </si>
  <si>
    <t>PURCHASED PROFESSIONAL AND TECHNICAL SERVICES</t>
  </si>
  <si>
    <t>PURCHASED PROFESSIONAL AND TECHNICAL SERVICES (300)</t>
  </si>
  <si>
    <t>101</t>
  </si>
  <si>
    <t>38</t>
  </si>
  <si>
    <t>95</t>
  </si>
  <si>
    <t>10</t>
  </si>
  <si>
    <t>497101</t>
  </si>
  <si>
    <t>SYS</t>
  </si>
  <si>
    <t>0000</t>
  </si>
  <si>
    <t>PURCHASED SERVICES-OTHER FEES</t>
  </si>
  <si>
    <t>00</t>
  </si>
  <si>
    <t>638</t>
  </si>
  <si>
    <t>OTHER COST-PROFESSIONAL/TECHNI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</si>
</sst>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300</v>
      </c>
      <c r="C8" s="65" t="s">
        <v>64</v>
      </c>
      <c r="D8" s="67">
        <v>3943107.01</v>
      </c>
      <c r="E8" s="67">
        <v>4199800.56</v>
      </c>
      <c r="F8" s="67">
        <v>4122500</v>
      </c>
      <c r="G8" s="67">
        <f>SUMIF(DISCRETIONARY!B11:B65536,"="&amp;SUMMARY!B8,DISCRETIONARY!$P$11:$P$65536)+SUMIF(PERSONNEL!$A$10:$A$65536,"="&amp;SUMMARY!B8,PERSONNEL!$L$10:$L$65536)</f>
        <v>4122500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0:14" ht="13.5" thickBot="1"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3:14" ht="13.5" thickBot="1">
      <c r="C10" s="107" t="s">
        <v>8</v>
      </c>
      <c r="D10" s="108">
        <f>SUM(D8:D8)</f>
        <v>3943107.01</v>
      </c>
      <c r="E10" s="109">
        <f>SUM(E8:E8)</f>
        <v>4199800.56</v>
      </c>
      <c r="F10" s="109">
        <f>SUM(F8:F8)</f>
        <v>4122500</v>
      </c>
      <c r="G10" s="110">
        <f>SUM(G8:G8)</f>
        <v>4122500</v>
      </c>
      <c r="H10" s="106">
        <f>(G10-F10)/F10</f>
        <v>0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0:14" ht="12.75">
      <c r="J11" s="103" t="s">
        <v>59</v>
      </c>
      <c r="K11" s="67">
        <v>4122500</v>
      </c>
      <c r="L11" s="67">
        <v>4122500</v>
      </c>
      <c r="M11" s="67">
        <f>L11-K11</f>
        <v>0</v>
      </c>
      <c r="N11" s="104">
        <f>M11/K11</f>
        <v>0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3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DEKALB ACADEMY OF TECHNOLOGY AND THE ENVIRONMENT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497101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Charter Schools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3943107.01</v>
      </c>
      <c r="M9" s="55">
        <f>SUMIF($C10:$C65536,"=X",M10:M65536)</f>
        <v>4199800.56</v>
      </c>
      <c r="N9" s="55">
        <f>SUMIF($C10:$C65536,"=X",N10:N65536)</f>
        <v>4122500</v>
      </c>
      <c r="O9" s="92">
        <f>SUMIF($C10:$C65536,"=X",O10:O65536)</f>
        <v>2703617.01</v>
      </c>
      <c r="P9" s="89">
        <f>SUMIF(C10:C65536,"=X",P10:P65536)+SUMIF(C10:C65536,"=X",Q10:Q65536)</f>
        <v>4122500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5" ht="12.75" customHeight="1">
      <c r="A12" s="57">
        <v>1000</v>
      </c>
      <c r="B12" s="57">
        <v>300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3943107.01</v>
      </c>
      <c r="M12" s="61">
        <v>4199800.56</v>
      </c>
      <c r="N12" s="61">
        <v>0</v>
      </c>
      <c r="O12" s="61">
        <v>0</v>
      </c>
    </row>
    <row r="13" spans="1:16" ht="12.75" customHeight="1">
      <c r="A13" s="57">
        <v>2210</v>
      </c>
      <c r="B13" s="57">
        <v>300</v>
      </c>
      <c r="C13" s="57" t="s">
        <v>63</v>
      </c>
      <c r="D13" s="57" t="s">
        <v>66</v>
      </c>
      <c r="E13" s="58" t="s">
        <v>67</v>
      </c>
      <c r="F13" s="58" t="s">
        <v>68</v>
      </c>
      <c r="G13" s="58" t="s">
        <v>74</v>
      </c>
      <c r="H13" s="59" t="s">
        <v>70</v>
      </c>
      <c r="I13" s="57" t="s">
        <v>75</v>
      </c>
      <c r="J13" s="60" t="s">
        <v>72</v>
      </c>
      <c r="K13" s="52" t="s">
        <v>76</v>
      </c>
      <c r="L13" s="61">
        <v>0</v>
      </c>
      <c r="M13" s="61">
        <v>0</v>
      </c>
      <c r="N13" s="61">
        <v>4122500</v>
      </c>
      <c r="O13" s="61">
        <v>2703617.01</v>
      </c>
      <c r="P13" s="18">
        <v>4122500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DEKALB ACADEMY OF TECHNOLOGY AND THE ENVIRONMENT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497101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Charter Schools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2013-06-03T15:17:07Z</dcterms:modified>
  <cp:category/>
  <cp:version/>
  <cp:contentType/>
  <cp:contentStatus/>
</cp:coreProperties>
</file>