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<sst xmlns="http://schemas.openxmlformats.org/spreadsheetml/2006/main" count="398" uniqueCount="113">
  <si>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</si>
  <si>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</si>
  <si>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</si>
  <si>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</si>
  <si>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</si>
  <si>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</si>
  <si>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</si>
  <si>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</si>
  <si>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</si>
  <si>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</si>
  <si>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</si>
  <si>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</si>
  <si>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</si>
  <si>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</si>
  <si>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</si>
  <si>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</si>
  <si>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</si>
  <si>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</si>
  <si>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</si>
  <si>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</si>
  <si>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</si>
  <si>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</si>
  <si>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</si>
  <si>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</si>
  <si>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</si>
  <si>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</si>
  <si>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</si>
  <si>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</si>
  <si>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</si>
  <si>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</si>
  <si>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</si>
  <si>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</si>
  <si>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</si>
  <si>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</si>
  <si>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</si>
  <si>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</si>
  <si>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</si>
  <si>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</si>
  <si>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</si>
  <si>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</si>
  <si>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</si>
  <si>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</si>
  <si>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</si>
  <si>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</si>
  <si>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</si>
  <si>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</si>
  <si>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</si>
  <si>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</si>
  <si>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</si>
  <si>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</si>
  <si>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</si>
  <si>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</si>
  <si>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</si>
  <si>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</si>
  <si>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</si>
  <si>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</si>
  <si>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</si>
  <si>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</si>
  <si>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</si>
  <si>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</si>
  <si>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4-H CLUB SPONSORS</t>
  </si>
  <si>
    <t>PROJECT 112101 LOC all</t>
  </si>
  <si>
    <t>School Leadership And Operational Support</t>
  </si>
  <si>
    <t>R</t>
  </si>
  <si>
    <t>OTHER LOCAL REVENUES</t>
  </si>
  <si>
    <t>OTHER LOCAL REVENUES (1995)</t>
  </si>
  <si>
    <t>101</t>
  </si>
  <si>
    <t>16</t>
  </si>
  <si>
    <t>95</t>
  </si>
  <si>
    <t>00</t>
  </si>
  <si>
    <t>112101</t>
  </si>
  <si>
    <t>701</t>
  </si>
  <si>
    <t>0000</t>
  </si>
  <si>
    <t>OTHER LOCAL SOURCES</t>
  </si>
  <si>
    <t>SYS</t>
  </si>
  <si>
    <t>X</t>
  </si>
  <si>
    <t>TEACHERS</t>
  </si>
  <si>
    <t>TEACHERS (110)</t>
  </si>
  <si>
    <t>4-H Club, Elementary School</t>
  </si>
  <si>
    <t>38</t>
  </si>
  <si>
    <t>11</t>
  </si>
  <si>
    <t>767</t>
  </si>
  <si>
    <t>15699YDP</t>
  </si>
  <si>
    <t>S</t>
  </si>
  <si>
    <t>01</t>
  </si>
  <si>
    <t>T05</t>
  </si>
  <si>
    <t>SUPL</t>
  </si>
  <si>
    <t>YDPES</t>
  </si>
  <si>
    <t>15499YDP</t>
  </si>
  <si>
    <t>M08</t>
  </si>
  <si>
    <t>36299YDP</t>
  </si>
  <si>
    <t>26199YDP</t>
  </si>
  <si>
    <t>14899YDP</t>
  </si>
  <si>
    <t>23099YDP</t>
  </si>
  <si>
    <t>02</t>
  </si>
  <si>
    <t>30699YDP</t>
  </si>
  <si>
    <t>26699YDP</t>
  </si>
  <si>
    <t>34899YDP</t>
  </si>
  <si>
    <t>42599YDP</t>
  </si>
  <si>
    <t>4-H Club, High School</t>
  </si>
  <si>
    <t>57699YDP</t>
  </si>
  <si>
    <t>YDPHS</t>
  </si>
  <si>
    <t>50399YDP</t>
  </si>
  <si>
    <t>M14</t>
  </si>
  <si>
    <t>4-H Club, Middle School</t>
  </si>
  <si>
    <t>54999YDP</t>
  </si>
  <si>
    <t>YDPMS</t>
  </si>
  <si>
    <t>54499YDP</t>
  </si>
  <si>
    <t>56699YDP</t>
  </si>
  <si>
    <t>58499YDP</t>
  </si>
  <si>
    <t>STATE HEALTH INSURANCE</t>
  </si>
  <si>
    <t>TEACHERS RETIREMENT SYSTEM</t>
  </si>
  <si>
    <t>OTHER EMPLOYEE BENEFITS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</si>
</sst>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9" t="s">
        <v>19</v>
      </c>
      <c r="B1" s="120"/>
      <c r="C1" s="120"/>
      <c r="D1" s="120"/>
      <c r="E1" s="120"/>
      <c r="F1" s="120"/>
      <c r="G1" s="121"/>
      <c r="DI1" s="62"/>
    </row>
    <row r="2" spans="1:72" s="19" customFormat="1" ht="6" customHeight="1">
      <c r="A2" s="122"/>
      <c r="B2" s="123"/>
      <c r="C2" s="123"/>
      <c r="D2" s="123"/>
      <c r="E2" s="123"/>
      <c r="F2" s="123"/>
      <c r="G2" s="124"/>
      <c r="BC2" s="62"/>
      <c r="BT2" s="62"/>
    </row>
    <row r="3" spans="1:7" s="19" customFormat="1" ht="12.75">
      <c r="A3" s="113" t="s">
        <v>60</v>
      </c>
      <c r="B3" s="114"/>
      <c r="C3" s="114"/>
      <c r="D3" s="114"/>
      <c r="E3" s="114"/>
      <c r="F3" s="114"/>
      <c r="G3" s="115"/>
    </row>
    <row r="4" spans="1:7" s="19" customFormat="1" ht="12.75">
      <c r="A4" s="113" t="s">
        <v>61</v>
      </c>
      <c r="B4" s="114"/>
      <c r="C4" s="114"/>
      <c r="D4" s="114"/>
      <c r="E4" s="114"/>
      <c r="F4" s="114"/>
      <c r="G4" s="115"/>
    </row>
    <row r="5" spans="1:7" s="19" customFormat="1" ht="16.5" thickBot="1">
      <c r="A5" s="116" t="s">
        <v>62</v>
      </c>
      <c r="B5" s="117"/>
      <c r="C5" s="117"/>
      <c r="D5" s="117"/>
      <c r="E5" s="117"/>
      <c r="F5" s="117"/>
      <c r="G5" s="118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1995</v>
      </c>
      <c r="C8" s="65" t="s">
        <v>64</v>
      </c>
      <c r="D8" s="67">
        <v>0</v>
      </c>
      <c r="E8" s="67">
        <v>45000</v>
      </c>
      <c r="F8" s="67">
        <v>45000</v>
      </c>
      <c r="G8" s="67">
        <f>SUMIF(DISCRETIONARY!B11:B65536,"="&amp;SUMMARY!B8,DISCRETIONARY!$P$11:$P$65536)+SUMIF(PERSONNEL!$A$10:$A$65536,"="&amp;SUMMARY!B8,PERSONNEL!$L$10:$L$65536)</f>
        <v>45000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0</v>
      </c>
      <c r="L9" s="67">
        <v>14960.62</v>
      </c>
      <c r="M9" s="67">
        <f>L9-K9</f>
        <v>14960.62</v>
      </c>
      <c r="N9" s="104" t="e">
        <f>M9/K9</f>
        <v>#DIV/0!</v>
      </c>
    </row>
    <row r="10" spans="3:14" ht="13.5" thickBot="1">
      <c r="C10" s="108" t="s">
        <v>24</v>
      </c>
      <c r="D10" s="109">
        <f>SUM(D2:D9)</f>
        <v>0</v>
      </c>
      <c r="E10" s="110">
        <f>SUM(E2:E9)</f>
        <v>45000</v>
      </c>
      <c r="F10" s="110">
        <f>SUM(F2:F9)</f>
        <v>45000</v>
      </c>
      <c r="G10" s="111">
        <f>SUM(G2:G9)</f>
        <v>45000</v>
      </c>
      <c r="H10" s="107">
        <f>(G10-F10)/F10</f>
        <v>0</v>
      </c>
      <c r="J10" s="103" t="s">
        <v>25</v>
      </c>
      <c r="K10" s="67">
        <v>0</v>
      </c>
      <c r="L10" s="67">
        <v>2176.1641360000003</v>
      </c>
      <c r="M10" s="67">
        <f>L10-K10</f>
        <v>2176.1641360000003</v>
      </c>
      <c r="N10" s="104" t="e">
        <f>M10/K10</f>
        <v>#DIV/0!</v>
      </c>
    </row>
    <row r="11" spans="10:14" ht="12.75"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spans="1:7" ht="12.75">
      <c r="A12" s="65" t="s">
        <v>75</v>
      </c>
      <c r="B12" s="66">
        <v>110</v>
      </c>
      <c r="C12" s="65" t="s">
        <v>76</v>
      </c>
      <c r="D12" s="67">
        <v>18162.65</v>
      </c>
      <c r="E12" s="67">
        <v>19509.64</v>
      </c>
      <c r="F12" s="67">
        <v>0</v>
      </c>
      <c r="G12" s="67">
        <f>SUMIF(DISCRETIONARY!B11:B65536,"="&amp;SUMMARY!B12,DISCRETIONARY!$P$11:$P$65536)+SUMIF(PERSONNEL!$A$10:$A$65536,"="&amp;SUMMARY!B12,PERSONNEL!$L$10:$L$65536)</f>
        <v>14960.619999999999</v>
      </c>
    </row>
    <row r="13" spans="1:7" ht="12.75">
      <c r="A13" s="65" t="s">
        <v>75</v>
      </c>
      <c r="B13" s="66">
        <v>210</v>
      </c>
      <c r="C13" s="65" t="s">
        <v>110</v>
      </c>
      <c r="D13" s="67">
        <v>0</v>
      </c>
      <c r="E13" s="67">
        <v>0</v>
      </c>
      <c r="F13" s="67">
        <v>0</v>
      </c>
      <c r="G13" s="67">
        <f>SUMIF(DISCRETIONARY!B11:B65536,"="&amp;SUMMARY!B13,DISCRETIONARY!$P$11:$P$65536)+SUMIF(PERSONNEL!$A$10:$A$65536,"="&amp;SUMMARY!B13,PERSONNEL!$L$10:$L$65536)+SUM(PERSONNEL!$AD$10:$AE$65536)</f>
        <v>0</v>
      </c>
    </row>
    <row r="14" spans="1:7" ht="12.75">
      <c r="A14" s="65" t="s">
        <v>75</v>
      </c>
      <c r="B14" s="66">
        <v>230</v>
      </c>
      <c r="C14" s="65" t="s">
        <v>111</v>
      </c>
      <c r="D14" s="67">
        <v>1848.03</v>
      </c>
      <c r="E14" s="67">
        <v>2006.14</v>
      </c>
      <c r="F14" s="67">
        <v>0</v>
      </c>
      <c r="G14" s="67">
        <f>SUMIF(DISCRETIONARY!B11:B65536,"="&amp;SUMMARY!B14,DISCRETIONARY!$P$11:$P$65536)+SUMIF(PERSONNEL!$A$10:$A$65536,"="&amp;SUMMARY!B14,PERSONNEL!$L$10:$L$65536)+SUM(PERSONNEL!$AC$10:$AC$65536)</f>
        <v>1837.164136</v>
      </c>
    </row>
    <row r="15" spans="1:7" ht="12.75">
      <c r="A15" s="65" t="s">
        <v>75</v>
      </c>
      <c r="B15" s="66">
        <v>290</v>
      </c>
      <c r="C15" s="65" t="s">
        <v>112</v>
      </c>
      <c r="D15" s="67">
        <v>4.87</v>
      </c>
      <c r="E15" s="67">
        <v>0</v>
      </c>
      <c r="F15" s="67">
        <v>0</v>
      </c>
      <c r="G15" s="67">
        <f>SUMIF(DISCRETIONARY!B11:B65536,"="&amp;SUMMARY!B15,DISCRETIONARY!$P$11:$P$65536)+SUM(DISCRETIONARY!$Q$10:$Q$65536)+SUMIF(PERSONNEL!$A$10:$A$65536,"="&amp;SUMMARY!B15,PERSONNEL!$L$10:$L$65536)+SUM(PERSONNEL!$AB$10:$AB$65536)</f>
        <v>339</v>
      </c>
    </row>
    <row r="16" ht="13.5" thickBot="1"/>
    <row r="17" spans="3:8" ht="13.5" thickBot="1">
      <c r="C17" s="108" t="s">
        <v>8</v>
      </c>
      <c r="D17" s="109">
        <f>SUM(D11:D15)</f>
        <v>20015.55</v>
      </c>
      <c r="E17" s="110">
        <f>SUM(E11:E15)</f>
        <v>21515.78</v>
      </c>
      <c r="F17" s="110">
        <f>SUM(F11:F15)</f>
        <v>0</v>
      </c>
      <c r="G17" s="111">
        <f>SUM(G11:G15)</f>
        <v>17136.784136</v>
      </c>
      <c r="H17" s="107" t="e">
        <f>(G17-F17)/F17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3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9" t="s">
        <v>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80"/>
      <c r="R1" s="80"/>
      <c r="S1" s="74"/>
    </row>
    <row r="2" spans="1:19" s="19" customFormat="1" ht="6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80"/>
      <c r="R2" s="80"/>
      <c r="S2" s="74"/>
    </row>
    <row r="3" spans="1:19" s="19" customFormat="1" ht="15" customHeight="1">
      <c r="A3" s="113" t="str">
        <f>SUMMARY!A3</f>
        <v>4-H CLUB SPONSORS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80"/>
      <c r="R3" s="80"/>
      <c r="S3" s="74"/>
    </row>
    <row r="4" spans="1:19" s="19" customFormat="1" ht="12.75">
      <c r="A4" s="113" t="str">
        <f>SUMMARY!A4</f>
        <v>PROJECT 112101 LOC all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80"/>
      <c r="R4" s="80"/>
      <c r="S4" s="74"/>
    </row>
    <row r="5" spans="1:19" s="19" customFormat="1" ht="16.5" thickBot="1">
      <c r="A5" s="122" t="str">
        <f>SUMMARY!A5</f>
        <v>School Leadership And Operational Support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  <c r="Q5" s="80"/>
      <c r="R5" s="80"/>
      <c r="S5" s="74"/>
    </row>
    <row r="6" spans="1:19" s="37" customFormat="1" ht="16.5" thickBot="1">
      <c r="A6" s="125" t="s">
        <v>49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45000</v>
      </c>
      <c r="N8" s="51">
        <f>SUMIF($C10:$C65536,"=R",N10:N65536)</f>
        <v>45000</v>
      </c>
      <c r="O8" s="91">
        <f>SUMIF($C10:$C65536,"=R",O10:O65536)</f>
        <v>27000</v>
      </c>
      <c r="P8" s="88">
        <f>SUMIF(C10:C65536,"=R",P10:P65536)</f>
        <v>45000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0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5" ht="12.75" customHeight="1">
      <c r="A12" s="57">
        <v>1995</v>
      </c>
      <c r="B12" s="57">
        <v>1995</v>
      </c>
      <c r="C12" s="106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0</v>
      </c>
      <c r="N12" s="61">
        <v>0</v>
      </c>
      <c r="O12" s="61">
        <v>27000</v>
      </c>
    </row>
    <row r="13" spans="1:16" ht="12.75" customHeight="1">
      <c r="A13" s="57">
        <v>1995</v>
      </c>
      <c r="B13" s="57">
        <v>1995</v>
      </c>
      <c r="C13" s="106" t="s">
        <v>63</v>
      </c>
      <c r="D13" s="57" t="s">
        <v>66</v>
      </c>
      <c r="E13" s="58" t="s">
        <v>67</v>
      </c>
      <c r="F13" s="58" t="s">
        <v>68</v>
      </c>
      <c r="G13" s="58" t="s">
        <v>69</v>
      </c>
      <c r="H13" s="59" t="s">
        <v>70</v>
      </c>
      <c r="I13" s="57" t="s">
        <v>74</v>
      </c>
      <c r="J13" s="60" t="s">
        <v>72</v>
      </c>
      <c r="K13" s="52" t="s">
        <v>73</v>
      </c>
      <c r="L13" s="61">
        <v>0</v>
      </c>
      <c r="M13" s="61">
        <v>45000</v>
      </c>
      <c r="N13" s="61">
        <v>45000</v>
      </c>
      <c r="O13" s="61">
        <v>0</v>
      </c>
      <c r="P13" s="18">
        <v>45000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3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9" t="s">
        <v>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3" t="str">
        <f>SUMMARY!A3</f>
        <v>4-H CLUB SPONSORS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3" t="str">
        <f>SUMMARY!A4</f>
        <v>PROJECT 112101 LOC all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6" t="str">
        <f>SUMMARY!A5</f>
        <v>School Leadership And Operational Support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5" t="s">
        <v>34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3" t="s">
        <v>21</v>
      </c>
      <c r="E7" s="133"/>
      <c r="F7" s="133"/>
      <c r="G7" s="133"/>
      <c r="H7" s="133"/>
      <c r="I7" s="133"/>
      <c r="J7" s="133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1" t="s">
        <v>8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71">
        <f>SUM(L11:L65536)</f>
        <v>14960.619999999999</v>
      </c>
      <c r="M8" s="72">
        <f>SUM(M11:M65536)</f>
        <v>2176.1641360000003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12" t="s">
        <v>77</v>
      </c>
    </row>
    <row r="11" spans="1:31" ht="12.75">
      <c r="A11" s="23">
        <v>110</v>
      </c>
      <c r="B11" s="23">
        <v>2210</v>
      </c>
      <c r="C11" s="30" t="s">
        <v>78</v>
      </c>
      <c r="D11" s="31" t="s">
        <v>66</v>
      </c>
      <c r="E11" s="32" t="s">
        <v>79</v>
      </c>
      <c r="F11" s="32" t="s">
        <v>80</v>
      </c>
      <c r="G11" s="32" t="s">
        <v>69</v>
      </c>
      <c r="H11" s="33" t="s">
        <v>70</v>
      </c>
      <c r="I11" s="31" t="s">
        <v>81</v>
      </c>
      <c r="J11" s="34" t="s">
        <v>72</v>
      </c>
      <c r="K11" s="35">
        <v>0</v>
      </c>
      <c r="L11" s="36">
        <v>315.18</v>
      </c>
      <c r="M11" s="36">
        <v>46.704104</v>
      </c>
      <c r="Q11" s="23" t="s">
        <v>82</v>
      </c>
      <c r="R11" s="23" t="s">
        <v>83</v>
      </c>
      <c r="S11" s="23" t="s">
        <v>84</v>
      </c>
      <c r="T11" s="23" t="s">
        <v>85</v>
      </c>
      <c r="U11" s="23" t="s">
        <v>86</v>
      </c>
      <c r="V11" s="23" t="s">
        <v>87</v>
      </c>
      <c r="W11" s="78">
        <v>0</v>
      </c>
      <c r="Z11" s="23">
        <v>0</v>
      </c>
      <c r="AA11" s="99">
        <v>1</v>
      </c>
      <c r="AB11" s="78">
        <v>8</v>
      </c>
      <c r="AC11" s="78">
        <v>38.704104</v>
      </c>
      <c r="AD11" s="78">
        <v>0</v>
      </c>
      <c r="AE11" s="78">
        <v>0</v>
      </c>
    </row>
    <row r="12" spans="1:31" ht="12.75">
      <c r="A12" s="23">
        <v>110</v>
      </c>
      <c r="B12" s="23">
        <v>2210</v>
      </c>
      <c r="C12" s="30" t="s">
        <v>78</v>
      </c>
      <c r="D12" s="31" t="s">
        <v>66</v>
      </c>
      <c r="E12" s="32" t="s">
        <v>79</v>
      </c>
      <c r="F12" s="32" t="s">
        <v>80</v>
      </c>
      <c r="G12" s="32" t="s">
        <v>69</v>
      </c>
      <c r="H12" s="33" t="s">
        <v>70</v>
      </c>
      <c r="I12" s="31" t="s">
        <v>81</v>
      </c>
      <c r="J12" s="34" t="s">
        <v>72</v>
      </c>
      <c r="K12" s="35">
        <v>0</v>
      </c>
      <c r="L12" s="36">
        <v>662.51</v>
      </c>
      <c r="M12" s="36">
        <v>91.356228</v>
      </c>
      <c r="Q12" s="23" t="s">
        <v>88</v>
      </c>
      <c r="R12" s="23" t="s">
        <v>83</v>
      </c>
      <c r="S12" s="23" t="s">
        <v>84</v>
      </c>
      <c r="T12" s="23" t="s">
        <v>89</v>
      </c>
      <c r="U12" s="23" t="s">
        <v>86</v>
      </c>
      <c r="V12" s="23" t="s">
        <v>87</v>
      </c>
      <c r="W12" s="78">
        <v>0</v>
      </c>
      <c r="Z12" s="23">
        <v>0</v>
      </c>
      <c r="AA12" s="99">
        <v>1</v>
      </c>
      <c r="AB12" s="78">
        <v>10</v>
      </c>
      <c r="AC12" s="78">
        <v>81.356228</v>
      </c>
      <c r="AD12" s="78">
        <v>0</v>
      </c>
      <c r="AE12" s="78">
        <v>0</v>
      </c>
    </row>
    <row r="13" spans="1:31" ht="12.75">
      <c r="A13" s="23">
        <v>110</v>
      </c>
      <c r="B13" s="23">
        <v>2210</v>
      </c>
      <c r="C13" s="30" t="s">
        <v>78</v>
      </c>
      <c r="D13" s="31" t="s">
        <v>66</v>
      </c>
      <c r="E13" s="32" t="s">
        <v>79</v>
      </c>
      <c r="F13" s="32" t="s">
        <v>80</v>
      </c>
      <c r="G13" s="32" t="s">
        <v>69</v>
      </c>
      <c r="H13" s="33" t="s">
        <v>70</v>
      </c>
      <c r="I13" s="31" t="s">
        <v>81</v>
      </c>
      <c r="J13" s="34" t="s">
        <v>72</v>
      </c>
      <c r="K13" s="35">
        <v>0</v>
      </c>
      <c r="L13" s="36">
        <v>735.27</v>
      </c>
      <c r="M13" s="36">
        <v>109.291156</v>
      </c>
      <c r="Q13" s="23" t="s">
        <v>90</v>
      </c>
      <c r="R13" s="23" t="s">
        <v>83</v>
      </c>
      <c r="S13" s="23" t="s">
        <v>84</v>
      </c>
      <c r="T13" s="23" t="s">
        <v>89</v>
      </c>
      <c r="U13" s="23" t="s">
        <v>86</v>
      </c>
      <c r="V13" s="23" t="s">
        <v>87</v>
      </c>
      <c r="W13" s="78">
        <v>0</v>
      </c>
      <c r="Z13" s="23">
        <v>0</v>
      </c>
      <c r="AA13" s="99">
        <v>1</v>
      </c>
      <c r="AB13" s="78">
        <v>19</v>
      </c>
      <c r="AC13" s="78">
        <v>90.291156</v>
      </c>
      <c r="AD13" s="78">
        <v>0</v>
      </c>
      <c r="AE13" s="78">
        <v>0</v>
      </c>
    </row>
    <row r="14" spans="1:31" ht="12.75">
      <c r="A14" s="23">
        <v>110</v>
      </c>
      <c r="B14" s="23">
        <v>2210</v>
      </c>
      <c r="C14" s="30" t="s">
        <v>78</v>
      </c>
      <c r="D14" s="31" t="s">
        <v>66</v>
      </c>
      <c r="E14" s="32" t="s">
        <v>79</v>
      </c>
      <c r="F14" s="32" t="s">
        <v>80</v>
      </c>
      <c r="G14" s="32" t="s">
        <v>69</v>
      </c>
      <c r="H14" s="33" t="s">
        <v>70</v>
      </c>
      <c r="I14" s="31" t="s">
        <v>81</v>
      </c>
      <c r="J14" s="34" t="s">
        <v>72</v>
      </c>
      <c r="K14" s="35">
        <v>0</v>
      </c>
      <c r="L14" s="36">
        <v>344.31</v>
      </c>
      <c r="M14" s="36">
        <v>51.281268000000004</v>
      </c>
      <c r="Q14" s="23" t="s">
        <v>90</v>
      </c>
      <c r="R14" s="23" t="s">
        <v>83</v>
      </c>
      <c r="S14" s="23" t="s">
        <v>84</v>
      </c>
      <c r="T14" s="23" t="s">
        <v>89</v>
      </c>
      <c r="U14" s="23" t="s">
        <v>86</v>
      </c>
      <c r="V14" s="23" t="s">
        <v>87</v>
      </c>
      <c r="W14" s="78">
        <v>0</v>
      </c>
      <c r="Z14" s="23">
        <v>0</v>
      </c>
      <c r="AA14" s="99">
        <v>1</v>
      </c>
      <c r="AB14" s="78">
        <v>9</v>
      </c>
      <c r="AC14" s="78">
        <v>42.281268000000004</v>
      </c>
      <c r="AD14" s="78">
        <v>0</v>
      </c>
      <c r="AE14" s="78">
        <v>0</v>
      </c>
    </row>
    <row r="15" spans="1:31" ht="12.75">
      <c r="A15" s="23">
        <v>110</v>
      </c>
      <c r="B15" s="23">
        <v>2210</v>
      </c>
      <c r="C15" s="30" t="s">
        <v>78</v>
      </c>
      <c r="D15" s="31" t="s">
        <v>66</v>
      </c>
      <c r="E15" s="32" t="s">
        <v>79</v>
      </c>
      <c r="F15" s="32" t="s">
        <v>80</v>
      </c>
      <c r="G15" s="32" t="s">
        <v>69</v>
      </c>
      <c r="H15" s="33" t="s">
        <v>70</v>
      </c>
      <c r="I15" s="31" t="s">
        <v>81</v>
      </c>
      <c r="J15" s="34" t="s">
        <v>72</v>
      </c>
      <c r="K15" s="35">
        <v>0</v>
      </c>
      <c r="L15" s="36">
        <v>708.87</v>
      </c>
      <c r="M15" s="36">
        <v>106.04923600000001</v>
      </c>
      <c r="Q15" s="23" t="s">
        <v>91</v>
      </c>
      <c r="R15" s="23" t="s">
        <v>83</v>
      </c>
      <c r="S15" s="23" t="s">
        <v>84</v>
      </c>
      <c r="T15" s="23" t="s">
        <v>89</v>
      </c>
      <c r="U15" s="23" t="s">
        <v>86</v>
      </c>
      <c r="V15" s="23" t="s">
        <v>87</v>
      </c>
      <c r="W15" s="78">
        <v>0</v>
      </c>
      <c r="Z15" s="23">
        <v>0</v>
      </c>
      <c r="AA15" s="99">
        <v>1</v>
      </c>
      <c r="AB15" s="78">
        <v>19</v>
      </c>
      <c r="AC15" s="78">
        <v>87.04923600000001</v>
      </c>
      <c r="AD15" s="78">
        <v>0</v>
      </c>
      <c r="AE15" s="78">
        <v>0</v>
      </c>
    </row>
    <row r="16" spans="1:31" ht="12.75">
      <c r="A16" s="23">
        <v>110</v>
      </c>
      <c r="B16" s="23">
        <v>2210</v>
      </c>
      <c r="C16" s="30" t="s">
        <v>78</v>
      </c>
      <c r="D16" s="31" t="s">
        <v>66</v>
      </c>
      <c r="E16" s="32" t="s">
        <v>79</v>
      </c>
      <c r="F16" s="32" t="s">
        <v>80</v>
      </c>
      <c r="G16" s="32" t="s">
        <v>69</v>
      </c>
      <c r="H16" s="33" t="s">
        <v>70</v>
      </c>
      <c r="I16" s="31" t="s">
        <v>81</v>
      </c>
      <c r="J16" s="34" t="s">
        <v>72</v>
      </c>
      <c r="K16" s="35">
        <v>0</v>
      </c>
      <c r="L16" s="36">
        <v>642.97</v>
      </c>
      <c r="M16" s="36">
        <v>95.95671600000001</v>
      </c>
      <c r="Q16" s="23" t="s">
        <v>92</v>
      </c>
      <c r="R16" s="23" t="s">
        <v>83</v>
      </c>
      <c r="S16" s="23" t="s">
        <v>84</v>
      </c>
      <c r="T16" s="23" t="s">
        <v>85</v>
      </c>
      <c r="U16" s="23" t="s">
        <v>86</v>
      </c>
      <c r="V16" s="23" t="s">
        <v>87</v>
      </c>
      <c r="W16" s="78">
        <v>0</v>
      </c>
      <c r="Z16" s="23">
        <v>0</v>
      </c>
      <c r="AA16" s="99">
        <v>1</v>
      </c>
      <c r="AB16" s="78">
        <v>17</v>
      </c>
      <c r="AC16" s="78">
        <v>78.95671600000001</v>
      </c>
      <c r="AD16" s="78">
        <v>0</v>
      </c>
      <c r="AE16" s="78">
        <v>0</v>
      </c>
    </row>
    <row r="17" spans="1:31" ht="12.75">
      <c r="A17" s="23">
        <v>110</v>
      </c>
      <c r="B17" s="23">
        <v>2210</v>
      </c>
      <c r="C17" s="30" t="s">
        <v>78</v>
      </c>
      <c r="D17" s="31" t="s">
        <v>66</v>
      </c>
      <c r="E17" s="32" t="s">
        <v>79</v>
      </c>
      <c r="F17" s="32" t="s">
        <v>80</v>
      </c>
      <c r="G17" s="32" t="s">
        <v>69</v>
      </c>
      <c r="H17" s="33" t="s">
        <v>70</v>
      </c>
      <c r="I17" s="31" t="s">
        <v>81</v>
      </c>
      <c r="J17" s="34" t="s">
        <v>72</v>
      </c>
      <c r="K17" s="35">
        <v>0</v>
      </c>
      <c r="L17" s="36">
        <v>630.36</v>
      </c>
      <c r="M17" s="36">
        <v>94.408208</v>
      </c>
      <c r="Q17" s="23" t="s">
        <v>93</v>
      </c>
      <c r="R17" s="23" t="s">
        <v>83</v>
      </c>
      <c r="S17" s="23" t="s">
        <v>94</v>
      </c>
      <c r="T17" s="23" t="s">
        <v>89</v>
      </c>
      <c r="U17" s="23" t="s">
        <v>86</v>
      </c>
      <c r="V17" s="23" t="s">
        <v>87</v>
      </c>
      <c r="W17" s="78">
        <v>0</v>
      </c>
      <c r="Z17" s="23">
        <v>0</v>
      </c>
      <c r="AA17" s="99">
        <v>1</v>
      </c>
      <c r="AB17" s="78">
        <v>17</v>
      </c>
      <c r="AC17" s="78">
        <v>77.408208</v>
      </c>
      <c r="AD17" s="78">
        <v>0</v>
      </c>
      <c r="AE17" s="78">
        <v>0</v>
      </c>
    </row>
    <row r="18" spans="1:31" ht="12.75">
      <c r="A18" s="23">
        <v>110</v>
      </c>
      <c r="B18" s="23">
        <v>2210</v>
      </c>
      <c r="C18" s="30" t="s">
        <v>78</v>
      </c>
      <c r="D18" s="31" t="s">
        <v>66</v>
      </c>
      <c r="E18" s="32" t="s">
        <v>79</v>
      </c>
      <c r="F18" s="32" t="s">
        <v>80</v>
      </c>
      <c r="G18" s="32" t="s">
        <v>69</v>
      </c>
      <c r="H18" s="33" t="s">
        <v>70</v>
      </c>
      <c r="I18" s="31" t="s">
        <v>81</v>
      </c>
      <c r="J18" s="34" t="s">
        <v>72</v>
      </c>
      <c r="K18" s="35">
        <v>0</v>
      </c>
      <c r="L18" s="36">
        <v>600</v>
      </c>
      <c r="M18" s="36">
        <v>73.68</v>
      </c>
      <c r="Q18" s="23" t="s">
        <v>93</v>
      </c>
      <c r="R18" s="23" t="s">
        <v>83</v>
      </c>
      <c r="S18" s="23" t="s">
        <v>94</v>
      </c>
      <c r="T18" s="23" t="s">
        <v>89</v>
      </c>
      <c r="U18" s="23" t="s">
        <v>86</v>
      </c>
      <c r="V18" s="23" t="s">
        <v>87</v>
      </c>
      <c r="W18" s="78">
        <v>0</v>
      </c>
      <c r="Z18" s="23">
        <v>0</v>
      </c>
      <c r="AA18" s="99">
        <v>1</v>
      </c>
      <c r="AB18" s="78">
        <v>0</v>
      </c>
      <c r="AC18" s="78">
        <v>73.68</v>
      </c>
      <c r="AD18" s="78">
        <v>0</v>
      </c>
      <c r="AE18" s="78">
        <v>0</v>
      </c>
    </row>
    <row r="19" spans="1:31" ht="12.75">
      <c r="A19" s="23">
        <v>110</v>
      </c>
      <c r="B19" s="23">
        <v>2210</v>
      </c>
      <c r="C19" s="30" t="s">
        <v>78</v>
      </c>
      <c r="D19" s="31" t="s">
        <v>66</v>
      </c>
      <c r="E19" s="32" t="s">
        <v>79</v>
      </c>
      <c r="F19" s="32" t="s">
        <v>80</v>
      </c>
      <c r="G19" s="32" t="s">
        <v>69</v>
      </c>
      <c r="H19" s="33" t="s">
        <v>70</v>
      </c>
      <c r="I19" s="31" t="s">
        <v>81</v>
      </c>
      <c r="J19" s="34" t="s">
        <v>72</v>
      </c>
      <c r="K19" s="35">
        <v>0</v>
      </c>
      <c r="L19" s="36">
        <v>1230</v>
      </c>
      <c r="M19" s="36">
        <v>184.044</v>
      </c>
      <c r="Q19" s="23" t="s">
        <v>95</v>
      </c>
      <c r="R19" s="23" t="s">
        <v>83</v>
      </c>
      <c r="S19" s="23" t="s">
        <v>84</v>
      </c>
      <c r="T19" s="23" t="s">
        <v>85</v>
      </c>
      <c r="U19" s="23" t="s">
        <v>86</v>
      </c>
      <c r="V19" s="23" t="s">
        <v>87</v>
      </c>
      <c r="W19" s="78">
        <v>0</v>
      </c>
      <c r="Z19" s="23">
        <v>0</v>
      </c>
      <c r="AA19" s="99">
        <v>1</v>
      </c>
      <c r="AB19" s="78">
        <v>33</v>
      </c>
      <c r="AC19" s="78">
        <v>151.044</v>
      </c>
      <c r="AD19" s="78">
        <v>0</v>
      </c>
      <c r="AE19" s="78">
        <v>0</v>
      </c>
    </row>
    <row r="20" spans="1:31" ht="12.75">
      <c r="A20" s="23">
        <v>110</v>
      </c>
      <c r="B20" s="23">
        <v>2210</v>
      </c>
      <c r="C20" s="30" t="s">
        <v>78</v>
      </c>
      <c r="D20" s="31" t="s">
        <v>66</v>
      </c>
      <c r="E20" s="32" t="s">
        <v>79</v>
      </c>
      <c r="F20" s="32" t="s">
        <v>80</v>
      </c>
      <c r="G20" s="32" t="s">
        <v>69</v>
      </c>
      <c r="H20" s="33" t="s">
        <v>70</v>
      </c>
      <c r="I20" s="31" t="s">
        <v>81</v>
      </c>
      <c r="J20" s="34" t="s">
        <v>72</v>
      </c>
      <c r="K20" s="35">
        <v>0</v>
      </c>
      <c r="L20" s="36">
        <v>600</v>
      </c>
      <c r="M20" s="36">
        <v>89.68</v>
      </c>
      <c r="Q20" s="23" t="s">
        <v>95</v>
      </c>
      <c r="R20" s="23" t="s">
        <v>83</v>
      </c>
      <c r="S20" s="23" t="s">
        <v>94</v>
      </c>
      <c r="T20" s="23" t="s">
        <v>89</v>
      </c>
      <c r="U20" s="23" t="s">
        <v>86</v>
      </c>
      <c r="V20" s="23" t="s">
        <v>87</v>
      </c>
      <c r="W20" s="78">
        <v>0</v>
      </c>
      <c r="Z20" s="23">
        <v>0</v>
      </c>
      <c r="AA20" s="99">
        <v>1</v>
      </c>
      <c r="AB20" s="78">
        <v>16</v>
      </c>
      <c r="AC20" s="78">
        <v>73.68</v>
      </c>
      <c r="AD20" s="78">
        <v>0</v>
      </c>
      <c r="AE20" s="78">
        <v>0</v>
      </c>
    </row>
    <row r="21" spans="1:31" ht="12.75">
      <c r="A21" s="23">
        <v>110</v>
      </c>
      <c r="B21" s="23">
        <v>2210</v>
      </c>
      <c r="C21" s="30" t="s">
        <v>78</v>
      </c>
      <c r="D21" s="31" t="s">
        <v>66</v>
      </c>
      <c r="E21" s="32" t="s">
        <v>79</v>
      </c>
      <c r="F21" s="32" t="s">
        <v>80</v>
      </c>
      <c r="G21" s="32" t="s">
        <v>69</v>
      </c>
      <c r="H21" s="33" t="s">
        <v>70</v>
      </c>
      <c r="I21" s="31" t="s">
        <v>81</v>
      </c>
      <c r="J21" s="34" t="s">
        <v>72</v>
      </c>
      <c r="K21" s="35">
        <v>0</v>
      </c>
      <c r="L21" s="36">
        <v>600</v>
      </c>
      <c r="M21" s="36">
        <v>89.68</v>
      </c>
      <c r="Q21" s="23" t="s">
        <v>96</v>
      </c>
      <c r="R21" s="23" t="s">
        <v>83</v>
      </c>
      <c r="S21" s="23" t="s">
        <v>84</v>
      </c>
      <c r="T21" s="23" t="s">
        <v>89</v>
      </c>
      <c r="U21" s="23" t="s">
        <v>86</v>
      </c>
      <c r="V21" s="23" t="s">
        <v>87</v>
      </c>
      <c r="W21" s="78">
        <v>0</v>
      </c>
      <c r="Z21" s="23">
        <v>0</v>
      </c>
      <c r="AA21" s="99">
        <v>1</v>
      </c>
      <c r="AB21" s="78">
        <v>16</v>
      </c>
      <c r="AC21" s="78">
        <v>73.68</v>
      </c>
      <c r="AD21" s="78">
        <v>0</v>
      </c>
      <c r="AE21" s="78">
        <v>0</v>
      </c>
    </row>
    <row r="22" spans="1:31" ht="12.75">
      <c r="A22" s="23">
        <v>110</v>
      </c>
      <c r="B22" s="23">
        <v>2210</v>
      </c>
      <c r="C22" s="30" t="s">
        <v>78</v>
      </c>
      <c r="D22" s="31" t="s">
        <v>66</v>
      </c>
      <c r="E22" s="32" t="s">
        <v>79</v>
      </c>
      <c r="F22" s="32" t="s">
        <v>80</v>
      </c>
      <c r="G22" s="32" t="s">
        <v>69</v>
      </c>
      <c r="H22" s="33" t="s">
        <v>70</v>
      </c>
      <c r="I22" s="31" t="s">
        <v>81</v>
      </c>
      <c r="J22" s="34" t="s">
        <v>72</v>
      </c>
      <c r="K22" s="35">
        <v>0</v>
      </c>
      <c r="L22" s="36">
        <v>370.95</v>
      </c>
      <c r="M22" s="36">
        <v>55.55266</v>
      </c>
      <c r="Q22" s="23" t="s">
        <v>82</v>
      </c>
      <c r="R22" s="23" t="s">
        <v>83</v>
      </c>
      <c r="S22" s="23" t="s">
        <v>84</v>
      </c>
      <c r="T22" s="23" t="s">
        <v>89</v>
      </c>
      <c r="U22" s="23" t="s">
        <v>86</v>
      </c>
      <c r="V22" s="23" t="s">
        <v>87</v>
      </c>
      <c r="W22" s="78">
        <v>0</v>
      </c>
      <c r="Z22" s="23">
        <v>0</v>
      </c>
      <c r="AA22" s="99">
        <v>1</v>
      </c>
      <c r="AB22" s="78">
        <v>10</v>
      </c>
      <c r="AC22" s="78">
        <v>45.55266</v>
      </c>
      <c r="AD22" s="78">
        <v>0</v>
      </c>
      <c r="AE22" s="78">
        <v>0</v>
      </c>
    </row>
    <row r="23" spans="1:31" ht="12.75">
      <c r="A23" s="23">
        <v>110</v>
      </c>
      <c r="B23" s="23">
        <v>2210</v>
      </c>
      <c r="C23" s="30" t="s">
        <v>78</v>
      </c>
      <c r="D23" s="31" t="s">
        <v>66</v>
      </c>
      <c r="E23" s="32" t="s">
        <v>79</v>
      </c>
      <c r="F23" s="32" t="s">
        <v>80</v>
      </c>
      <c r="G23" s="32" t="s">
        <v>69</v>
      </c>
      <c r="H23" s="33" t="s">
        <v>70</v>
      </c>
      <c r="I23" s="31" t="s">
        <v>81</v>
      </c>
      <c r="J23" s="34" t="s">
        <v>72</v>
      </c>
      <c r="K23" s="35">
        <v>0</v>
      </c>
      <c r="L23" s="36">
        <v>839.43</v>
      </c>
      <c r="M23" s="36">
        <v>125.082004</v>
      </c>
      <c r="Q23" s="23" t="s">
        <v>97</v>
      </c>
      <c r="R23" s="23" t="s">
        <v>83</v>
      </c>
      <c r="S23" s="23" t="s">
        <v>84</v>
      </c>
      <c r="T23" s="23" t="s">
        <v>89</v>
      </c>
      <c r="U23" s="23" t="s">
        <v>86</v>
      </c>
      <c r="V23" s="23" t="s">
        <v>87</v>
      </c>
      <c r="W23" s="78">
        <v>0</v>
      </c>
      <c r="Z23" s="23">
        <v>0</v>
      </c>
      <c r="AA23" s="99">
        <v>1</v>
      </c>
      <c r="AB23" s="78">
        <v>22</v>
      </c>
      <c r="AC23" s="78">
        <v>103.082004</v>
      </c>
      <c r="AD23" s="78">
        <v>0</v>
      </c>
      <c r="AE23" s="78">
        <v>0</v>
      </c>
    </row>
    <row r="24" spans="1:31" ht="12.75">
      <c r="A24" s="23">
        <v>110</v>
      </c>
      <c r="B24" s="23">
        <v>2210</v>
      </c>
      <c r="C24" s="30" t="s">
        <v>78</v>
      </c>
      <c r="D24" s="31" t="s">
        <v>66</v>
      </c>
      <c r="E24" s="32" t="s">
        <v>79</v>
      </c>
      <c r="F24" s="32" t="s">
        <v>80</v>
      </c>
      <c r="G24" s="32" t="s">
        <v>69</v>
      </c>
      <c r="H24" s="33" t="s">
        <v>70</v>
      </c>
      <c r="I24" s="31" t="s">
        <v>81</v>
      </c>
      <c r="J24" s="34" t="s">
        <v>72</v>
      </c>
      <c r="K24" s="35">
        <v>0</v>
      </c>
      <c r="L24" s="36">
        <v>1229.19</v>
      </c>
      <c r="M24" s="36">
        <v>169.944532</v>
      </c>
      <c r="Q24" s="23" t="s">
        <v>98</v>
      </c>
      <c r="R24" s="23" t="s">
        <v>83</v>
      </c>
      <c r="S24" s="23" t="s">
        <v>84</v>
      </c>
      <c r="T24" s="23" t="s">
        <v>85</v>
      </c>
      <c r="U24" s="23" t="s">
        <v>86</v>
      </c>
      <c r="V24" s="23" t="s">
        <v>87</v>
      </c>
      <c r="W24" s="78">
        <v>0</v>
      </c>
      <c r="Z24" s="23">
        <v>0</v>
      </c>
      <c r="AA24" s="99">
        <v>1</v>
      </c>
      <c r="AB24" s="78">
        <v>19</v>
      </c>
      <c r="AC24" s="78">
        <v>150.944532</v>
      </c>
      <c r="AD24" s="78">
        <v>0</v>
      </c>
      <c r="AE24" s="78">
        <v>0</v>
      </c>
    </row>
    <row r="25" spans="1:31" ht="12.75">
      <c r="A25" s="23">
        <v>110</v>
      </c>
      <c r="B25" s="23">
        <v>2210</v>
      </c>
      <c r="C25" s="30" t="s">
        <v>78</v>
      </c>
      <c r="D25" s="31" t="s">
        <v>66</v>
      </c>
      <c r="E25" s="32" t="s">
        <v>79</v>
      </c>
      <c r="F25" s="32" t="s">
        <v>80</v>
      </c>
      <c r="G25" s="32" t="s">
        <v>69</v>
      </c>
      <c r="H25" s="33" t="s">
        <v>70</v>
      </c>
      <c r="I25" s="31" t="s">
        <v>81</v>
      </c>
      <c r="J25" s="34" t="s">
        <v>72</v>
      </c>
      <c r="K25" s="35">
        <v>0</v>
      </c>
      <c r="L25" s="36">
        <v>600</v>
      </c>
      <c r="M25" s="36">
        <v>89.68</v>
      </c>
      <c r="Q25" s="23" t="s">
        <v>91</v>
      </c>
      <c r="R25" s="23" t="s">
        <v>83</v>
      </c>
      <c r="S25" s="23" t="s">
        <v>84</v>
      </c>
      <c r="T25" s="23" t="s">
        <v>89</v>
      </c>
      <c r="U25" s="23" t="s">
        <v>86</v>
      </c>
      <c r="V25" s="23" t="s">
        <v>87</v>
      </c>
      <c r="W25" s="78">
        <v>0</v>
      </c>
      <c r="Z25" s="23">
        <v>0</v>
      </c>
      <c r="AA25" s="99">
        <v>1</v>
      </c>
      <c r="AB25" s="78">
        <v>16</v>
      </c>
      <c r="AC25" s="78">
        <v>73.68</v>
      </c>
      <c r="AD25" s="78">
        <v>0</v>
      </c>
      <c r="AE25" s="78">
        <v>0</v>
      </c>
    </row>
    <row r="26" spans="1:31" ht="12.75">
      <c r="A26" s="23">
        <v>110</v>
      </c>
      <c r="B26" s="23">
        <v>2210</v>
      </c>
      <c r="C26" s="30" t="s">
        <v>99</v>
      </c>
      <c r="D26" s="31" t="s">
        <v>66</v>
      </c>
      <c r="E26" s="32" t="s">
        <v>79</v>
      </c>
      <c r="F26" s="32" t="s">
        <v>80</v>
      </c>
      <c r="G26" s="32" t="s">
        <v>69</v>
      </c>
      <c r="H26" s="33" t="s">
        <v>70</v>
      </c>
      <c r="I26" s="31" t="s">
        <v>81</v>
      </c>
      <c r="J26" s="34" t="s">
        <v>72</v>
      </c>
      <c r="K26" s="35">
        <v>0</v>
      </c>
      <c r="L26" s="36">
        <v>930.55</v>
      </c>
      <c r="M26" s="36">
        <v>139.27154000000002</v>
      </c>
      <c r="Q26" s="23" t="s">
        <v>100</v>
      </c>
      <c r="R26" s="23" t="s">
        <v>83</v>
      </c>
      <c r="S26" s="23" t="s">
        <v>84</v>
      </c>
      <c r="T26" s="23" t="s">
        <v>85</v>
      </c>
      <c r="U26" s="23" t="s">
        <v>86</v>
      </c>
      <c r="V26" s="23" t="s">
        <v>101</v>
      </c>
      <c r="W26" s="78">
        <v>0</v>
      </c>
      <c r="Z26" s="23">
        <v>0</v>
      </c>
      <c r="AA26" s="99">
        <v>1</v>
      </c>
      <c r="AB26" s="78">
        <v>25</v>
      </c>
      <c r="AC26" s="78">
        <v>114.27154</v>
      </c>
      <c r="AD26" s="78">
        <v>0</v>
      </c>
      <c r="AE26" s="78">
        <v>0</v>
      </c>
    </row>
    <row r="27" spans="1:31" ht="12.75">
      <c r="A27" s="23">
        <v>110</v>
      </c>
      <c r="B27" s="23">
        <v>2210</v>
      </c>
      <c r="C27" s="30" t="s">
        <v>99</v>
      </c>
      <c r="D27" s="31" t="s">
        <v>66</v>
      </c>
      <c r="E27" s="32" t="s">
        <v>79</v>
      </c>
      <c r="F27" s="32" t="s">
        <v>80</v>
      </c>
      <c r="G27" s="32" t="s">
        <v>69</v>
      </c>
      <c r="H27" s="33" t="s">
        <v>70</v>
      </c>
      <c r="I27" s="31" t="s">
        <v>81</v>
      </c>
      <c r="J27" s="34" t="s">
        <v>72</v>
      </c>
      <c r="K27" s="35">
        <v>0</v>
      </c>
      <c r="L27" s="36">
        <v>803.38</v>
      </c>
      <c r="M27" s="36">
        <v>98.65506400000001</v>
      </c>
      <c r="Q27" s="23" t="s">
        <v>102</v>
      </c>
      <c r="R27" s="23" t="s">
        <v>83</v>
      </c>
      <c r="S27" s="23" t="s">
        <v>84</v>
      </c>
      <c r="T27" s="23" t="s">
        <v>103</v>
      </c>
      <c r="U27" s="23" t="s">
        <v>86</v>
      </c>
      <c r="V27" s="23" t="s">
        <v>101</v>
      </c>
      <c r="W27" s="78">
        <v>0</v>
      </c>
      <c r="Z27" s="23">
        <v>0</v>
      </c>
      <c r="AA27" s="99">
        <v>1</v>
      </c>
      <c r="AB27" s="78">
        <v>0</v>
      </c>
      <c r="AC27" s="78">
        <v>98.65506400000001</v>
      </c>
      <c r="AD27" s="78">
        <v>0</v>
      </c>
      <c r="AE27" s="78">
        <v>0</v>
      </c>
    </row>
    <row r="28" spans="1:31" ht="12.75">
      <c r="A28" s="23">
        <v>110</v>
      </c>
      <c r="B28" s="23">
        <v>2210</v>
      </c>
      <c r="C28" s="30" t="s">
        <v>104</v>
      </c>
      <c r="D28" s="31" t="s">
        <v>66</v>
      </c>
      <c r="E28" s="32" t="s">
        <v>79</v>
      </c>
      <c r="F28" s="32" t="s">
        <v>80</v>
      </c>
      <c r="G28" s="32" t="s">
        <v>69</v>
      </c>
      <c r="H28" s="33" t="s">
        <v>70</v>
      </c>
      <c r="I28" s="31" t="s">
        <v>81</v>
      </c>
      <c r="J28" s="34" t="s">
        <v>72</v>
      </c>
      <c r="K28" s="35">
        <v>0</v>
      </c>
      <c r="L28" s="36">
        <v>764.84</v>
      </c>
      <c r="M28" s="36">
        <v>113.922352</v>
      </c>
      <c r="Q28" s="23" t="s">
        <v>105</v>
      </c>
      <c r="R28" s="23" t="s">
        <v>83</v>
      </c>
      <c r="S28" s="23" t="s">
        <v>84</v>
      </c>
      <c r="T28" s="23" t="s">
        <v>89</v>
      </c>
      <c r="U28" s="23" t="s">
        <v>86</v>
      </c>
      <c r="V28" s="23" t="s">
        <v>106</v>
      </c>
      <c r="W28" s="78">
        <v>0</v>
      </c>
      <c r="Z28" s="23">
        <v>0</v>
      </c>
      <c r="AA28" s="99">
        <v>1</v>
      </c>
      <c r="AB28" s="78">
        <v>20</v>
      </c>
      <c r="AC28" s="78">
        <v>93.922352</v>
      </c>
      <c r="AD28" s="78">
        <v>0</v>
      </c>
      <c r="AE28" s="78">
        <v>0</v>
      </c>
    </row>
    <row r="29" spans="1:31" ht="12.75">
      <c r="A29" s="23">
        <v>110</v>
      </c>
      <c r="B29" s="23">
        <v>2210</v>
      </c>
      <c r="C29" s="30" t="s">
        <v>104</v>
      </c>
      <c r="D29" s="31" t="s">
        <v>66</v>
      </c>
      <c r="E29" s="32" t="s">
        <v>79</v>
      </c>
      <c r="F29" s="32" t="s">
        <v>80</v>
      </c>
      <c r="G29" s="32" t="s">
        <v>69</v>
      </c>
      <c r="H29" s="33" t="s">
        <v>70</v>
      </c>
      <c r="I29" s="31" t="s">
        <v>81</v>
      </c>
      <c r="J29" s="34" t="s">
        <v>72</v>
      </c>
      <c r="K29" s="35">
        <v>0</v>
      </c>
      <c r="L29" s="36">
        <v>899.77</v>
      </c>
      <c r="M29" s="36">
        <v>134.491756</v>
      </c>
      <c r="Q29" s="23" t="s">
        <v>107</v>
      </c>
      <c r="R29" s="23" t="s">
        <v>83</v>
      </c>
      <c r="S29" s="23" t="s">
        <v>84</v>
      </c>
      <c r="T29" s="23" t="s">
        <v>89</v>
      </c>
      <c r="U29" s="23" t="s">
        <v>86</v>
      </c>
      <c r="V29" s="23" t="s">
        <v>106</v>
      </c>
      <c r="W29" s="78">
        <v>0</v>
      </c>
      <c r="Z29" s="23">
        <v>0</v>
      </c>
      <c r="AA29" s="99">
        <v>1</v>
      </c>
      <c r="AB29" s="78">
        <v>24</v>
      </c>
      <c r="AC29" s="78">
        <v>110.49175600000001</v>
      </c>
      <c r="AD29" s="78">
        <v>0</v>
      </c>
      <c r="AE29" s="78">
        <v>0</v>
      </c>
    </row>
    <row r="30" spans="1:31" ht="12.75">
      <c r="A30" s="23">
        <v>110</v>
      </c>
      <c r="B30" s="23">
        <v>2210</v>
      </c>
      <c r="C30" s="30" t="s">
        <v>104</v>
      </c>
      <c r="D30" s="31" t="s">
        <v>66</v>
      </c>
      <c r="E30" s="32" t="s">
        <v>79</v>
      </c>
      <c r="F30" s="32" t="s">
        <v>80</v>
      </c>
      <c r="G30" s="32" t="s">
        <v>69</v>
      </c>
      <c r="H30" s="33" t="s">
        <v>70</v>
      </c>
      <c r="I30" s="31" t="s">
        <v>81</v>
      </c>
      <c r="J30" s="34" t="s">
        <v>72</v>
      </c>
      <c r="K30" s="35">
        <v>0</v>
      </c>
      <c r="L30" s="36">
        <v>699.5</v>
      </c>
      <c r="M30" s="36">
        <v>104.8986</v>
      </c>
      <c r="Q30" s="23" t="s">
        <v>108</v>
      </c>
      <c r="R30" s="23" t="s">
        <v>83</v>
      </c>
      <c r="S30" s="23" t="s">
        <v>84</v>
      </c>
      <c r="T30" s="23" t="s">
        <v>89</v>
      </c>
      <c r="U30" s="23" t="s">
        <v>86</v>
      </c>
      <c r="V30" s="23" t="s">
        <v>106</v>
      </c>
      <c r="W30" s="78">
        <v>0</v>
      </c>
      <c r="Z30" s="23">
        <v>0</v>
      </c>
      <c r="AA30" s="99">
        <v>1</v>
      </c>
      <c r="AB30" s="78">
        <v>19</v>
      </c>
      <c r="AC30" s="78">
        <v>85.8986</v>
      </c>
      <c r="AD30" s="78">
        <v>0</v>
      </c>
      <c r="AE30" s="78">
        <v>0</v>
      </c>
    </row>
    <row r="31" spans="1:31" ht="12.75">
      <c r="A31" s="23">
        <v>110</v>
      </c>
      <c r="B31" s="23">
        <v>2210</v>
      </c>
      <c r="C31" s="30" t="s">
        <v>104</v>
      </c>
      <c r="D31" s="31" t="s">
        <v>66</v>
      </c>
      <c r="E31" s="32" t="s">
        <v>79</v>
      </c>
      <c r="F31" s="32" t="s">
        <v>80</v>
      </c>
      <c r="G31" s="32" t="s">
        <v>69</v>
      </c>
      <c r="H31" s="33" t="s">
        <v>70</v>
      </c>
      <c r="I31" s="31" t="s">
        <v>81</v>
      </c>
      <c r="J31" s="34" t="s">
        <v>72</v>
      </c>
      <c r="K31" s="35">
        <v>0</v>
      </c>
      <c r="L31" s="36">
        <v>753.54</v>
      </c>
      <c r="M31" s="36">
        <v>112.534712</v>
      </c>
      <c r="Q31" s="23" t="s">
        <v>109</v>
      </c>
      <c r="R31" s="23" t="s">
        <v>83</v>
      </c>
      <c r="S31" s="23" t="s">
        <v>84</v>
      </c>
      <c r="T31" s="23" t="s">
        <v>89</v>
      </c>
      <c r="U31" s="23" t="s">
        <v>86</v>
      </c>
      <c r="V31" s="23" t="s">
        <v>106</v>
      </c>
      <c r="W31" s="78">
        <v>0</v>
      </c>
      <c r="Z31" s="23">
        <v>0</v>
      </c>
      <c r="AA31" s="99">
        <v>1</v>
      </c>
      <c r="AB31" s="78">
        <v>20</v>
      </c>
      <c r="AC31" s="78">
        <v>92.534712</v>
      </c>
      <c r="AD31" s="78">
        <v>0</v>
      </c>
      <c r="AE31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2013-06-03T15:16:08Z</dcterms:modified>
  <cp:category/>
  <cp:version/>
  <cp:contentType/>
  <cp:contentStatus/>
</cp:coreProperties>
</file>