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<sst xmlns="http://schemas.openxmlformats.org/spreadsheetml/2006/main" count="319" uniqueCount="153">
  <si>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</si>
  <si>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</si>
  <si>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</si>
  <si>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</si>
  <si>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</si>
  <si>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</si>
  <si>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</si>
  <si>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</si>
  <si>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</si>
  <si>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</si>
  <si>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</si>
  <si>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</si>
  <si>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</si>
  <si>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</si>
  <si>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</si>
  <si>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</si>
  <si>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</si>
  <si>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</si>
  <si>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</si>
  <si>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</si>
  <si>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</si>
  <si>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</si>
  <si>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</si>
  <si>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</si>
  <si>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</si>
  <si>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</si>
  <si>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</si>
  <si>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</si>
  <si>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</si>
  <si>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</si>
  <si>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</si>
  <si>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</si>
  <si>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</si>
  <si>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</si>
  <si>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</si>
  <si>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</si>
  <si>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</si>
  <si>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</si>
  <si>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</si>
  <si>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</si>
  <si>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</si>
  <si>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</si>
  <si>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</si>
  <si>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</si>
  <si>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</si>
  <si>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</si>
  <si>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</si>
  <si>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</si>
  <si>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</si>
  <si>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</si>
  <si>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</si>
  <si>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</si>
  <si>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</si>
  <si>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</si>
  <si>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</si>
  <si>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</si>
  <si>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</si>
  <si>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</si>
  <si>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</si>
  <si>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</si>
  <si>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OFFICE OF INTERNAL AFFAIRS</t>
  </si>
  <si>
    <t>PROJECT 000101 LOC 746</t>
  </si>
  <si>
    <t>Internal Affairs</t>
  </si>
  <si>
    <t>X</t>
  </si>
  <si>
    <t>AIDES AND PARAPROFESSIONALS</t>
  </si>
  <si>
    <t>CLERICAL PERSONNEL</t>
  </si>
  <si>
    <t>CLERICAL PERSONNEL (142)</t>
  </si>
  <si>
    <t>Admin. Asst., Legal Affairs</t>
  </si>
  <si>
    <t>101</t>
  </si>
  <si>
    <t>48</t>
  </si>
  <si>
    <t>18</t>
  </si>
  <si>
    <t>20</t>
  </si>
  <si>
    <t>000101</t>
  </si>
  <si>
    <t>746</t>
  </si>
  <si>
    <t>0000</t>
  </si>
  <si>
    <t>770462</t>
  </si>
  <si>
    <t>7467T0200</t>
  </si>
  <si>
    <t>B</t>
  </si>
  <si>
    <t>02</t>
  </si>
  <si>
    <t>T21</t>
  </si>
  <si>
    <t>NORM</t>
  </si>
  <si>
    <t>ADM12</t>
  </si>
  <si>
    <t>Office Specialist to Deputy/Ch</t>
  </si>
  <si>
    <t>771100</t>
  </si>
  <si>
    <t>7467T0100</t>
  </si>
  <si>
    <t>01</t>
  </si>
  <si>
    <t>OFS09</t>
  </si>
  <si>
    <t>Analyst I, Legal Records</t>
  </si>
  <si>
    <t>64</t>
  </si>
  <si>
    <t>770501</t>
  </si>
  <si>
    <t>7467T0801</t>
  </si>
  <si>
    <t>AN106</t>
  </si>
  <si>
    <t>ACCOUNTANT</t>
  </si>
  <si>
    <t>OTHER MANAGEMENT PERSONNEL</t>
  </si>
  <si>
    <t>OTHER MANAGEMENT PERSONNEL (190)</t>
  </si>
  <si>
    <t>Specialist II, Legal</t>
  </si>
  <si>
    <t>00</t>
  </si>
  <si>
    <t>790851</t>
  </si>
  <si>
    <t>7469V0101</t>
  </si>
  <si>
    <t>SP206</t>
  </si>
  <si>
    <t>OTHER ADMINISTRATIVE PERSONNEL</t>
  </si>
  <si>
    <t>OTHER ADMINISTRATIVE PERSONNEL (191)</t>
  </si>
  <si>
    <t>Officer, Assistant Legal</t>
  </si>
  <si>
    <t>03</t>
  </si>
  <si>
    <t>790102</t>
  </si>
  <si>
    <t>7469U0300</t>
  </si>
  <si>
    <t>M21</t>
  </si>
  <si>
    <t>SP301</t>
  </si>
  <si>
    <t>SP309</t>
  </si>
  <si>
    <t>Chief Legal Officer</t>
  </si>
  <si>
    <t>10</t>
  </si>
  <si>
    <t>700196</t>
  </si>
  <si>
    <t>7460A0100</t>
  </si>
  <si>
    <t>DPC99</t>
  </si>
  <si>
    <t>Deputy/Chief Expense Allowance</t>
  </si>
  <si>
    <t>74699ZZ95</t>
  </si>
  <si>
    <t>S</t>
  </si>
  <si>
    <t>SUPL</t>
  </si>
  <si>
    <t>ZZ95</t>
  </si>
  <si>
    <t>Executive Legal Officer</t>
  </si>
  <si>
    <t>DIR10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</si>
  <si>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</si>
  <si>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</si>
  <si>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</si>
  <si>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</si>
  <si>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</si>
  <si>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</si>
  <si>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</si>
  <si>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RENTAL OF EQUIPMENT AND VEHICLES</t>
  </si>
  <si>
    <t>RENTAL OF EQUIPMENT AND VEHICLES (442)</t>
  </si>
  <si>
    <t>96</t>
  </si>
  <si>
    <t>OTHER COST-PROPERTY</t>
  </si>
  <si>
    <t>COMMUNICATION</t>
  </si>
  <si>
    <t>COMMUNICATION (530)</t>
  </si>
  <si>
    <t>97</t>
  </si>
  <si>
    <t>OTHER COST-POSTAGE</t>
  </si>
  <si>
    <t>TRAVEL - EMPLOYEES</t>
  </si>
  <si>
    <t>TRAVEL - EMPLOYEES (580)</t>
  </si>
  <si>
    <t>32</t>
  </si>
  <si>
    <t>TRAVEL-REGULAR</t>
  </si>
  <si>
    <t>33</t>
  </si>
  <si>
    <t>TRAVEL-PROFESSIONAL</t>
  </si>
  <si>
    <t>SUPPLIES</t>
  </si>
  <si>
    <t>SUPPLIES (610)</t>
  </si>
  <si>
    <t>60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</si>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</sst>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140</v>
      </c>
      <c r="C8" s="65" t="s">
        <v>64</v>
      </c>
      <c r="D8" s="67">
        <v>2658</v>
      </c>
      <c r="E8" s="67">
        <v>0</v>
      </c>
      <c r="F8" s="67">
        <v>0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142</v>
      </c>
      <c r="C9" s="65" t="s">
        <v>65</v>
      </c>
      <c r="D9" s="67">
        <v>0</v>
      </c>
      <c r="E9" s="67">
        <v>51644.72</v>
      </c>
      <c r="F9" s="67">
        <v>180095</v>
      </c>
      <c r="G9" s="67">
        <f>SUMIF(DISCRETIONARY!B11:B65536,"="&amp;SUMMARY!B9,DISCRETIONARY!$P$11:$P$65536)+SUMIF(PERSONNEL!$A$10:$A$65536,"="&amp;SUMMARY!B9,PERSONNEL!$L$10:$L$65536)</f>
        <v>141647.09</v>
      </c>
      <c r="J9" s="103" t="s">
        <v>58</v>
      </c>
      <c r="K9" s="67">
        <v>674109</v>
      </c>
      <c r="L9" s="67">
        <v>577876.76</v>
      </c>
      <c r="M9" s="67">
        <f>L9-K9</f>
        <v>-96232.23999999999</v>
      </c>
      <c r="N9" s="104">
        <f>M9/K9</f>
        <v>-0.14275471770885717</v>
      </c>
    </row>
    <row r="10" spans="1:14" ht="12.75">
      <c r="A10" s="65" t="s">
        <v>63</v>
      </c>
      <c r="B10" s="66">
        <v>148</v>
      </c>
      <c r="C10" s="65" t="s">
        <v>92</v>
      </c>
      <c r="D10" s="67">
        <v>0</v>
      </c>
      <c r="E10" s="67">
        <v>0</v>
      </c>
      <c r="F10" s="67">
        <v>0</v>
      </c>
      <c r="G10" s="67">
        <f>SUMIF(DISCRETIONARY!B11:B65536,"="&amp;SUMMARY!B10,DISCRETIONARY!$P$11:$P$65536)+SUMIF(PERSONNEL!$A$10:$A$65536,"="&amp;SUMMARY!B10,PERSONNEL!$L$10:$L$65536)</f>
        <v>0</v>
      </c>
      <c r="J10" s="103" t="s">
        <v>25</v>
      </c>
      <c r="K10" s="67">
        <v>160349</v>
      </c>
      <c r="L10" s="67">
        <v>143512.466128</v>
      </c>
      <c r="M10" s="67">
        <f>L10-K10</f>
        <v>-16836.533872</v>
      </c>
      <c r="N10" s="104">
        <f>M10/K10</f>
        <v>-0.10499930696168981</v>
      </c>
    </row>
    <row r="11" spans="1:14" ht="12.75">
      <c r="A11" s="65" t="s">
        <v>63</v>
      </c>
      <c r="B11" s="66">
        <v>190</v>
      </c>
      <c r="C11" s="65" t="s">
        <v>93</v>
      </c>
      <c r="D11" s="67">
        <v>0</v>
      </c>
      <c r="E11" s="67">
        <v>62140.4</v>
      </c>
      <c r="F11" s="67">
        <v>206767</v>
      </c>
      <c r="G11" s="67">
        <f>SUMIF(DISCRETIONARY!B11:B65536,"="&amp;SUMMARY!B11,DISCRETIONARY!$P$11:$P$65536)+SUMIF(PERSONNEL!$A$10:$A$65536,"="&amp;SUMMARY!B11,PERSONNEL!$L$10:$L$65536)</f>
        <v>57616.94</v>
      </c>
      <c r="J11" s="103" t="s">
        <v>59</v>
      </c>
      <c r="K11" s="67">
        <v>117900</v>
      </c>
      <c r="L11" s="67">
        <v>117900</v>
      </c>
      <c r="M11" s="67">
        <f>L11-K11</f>
        <v>0</v>
      </c>
      <c r="N11" s="104">
        <f>M11/K11</f>
        <v>0</v>
      </c>
    </row>
    <row r="12" spans="1:7" ht="12.75">
      <c r="A12" s="65" t="s">
        <v>63</v>
      </c>
      <c r="B12" s="66">
        <v>191</v>
      </c>
      <c r="C12" s="65" t="s">
        <v>100</v>
      </c>
      <c r="D12" s="67">
        <v>0</v>
      </c>
      <c r="E12" s="67">
        <v>182918.15</v>
      </c>
      <c r="F12" s="67">
        <v>287247</v>
      </c>
      <c r="G12" s="67">
        <f>SUMIF(DISCRETIONARY!B11:B65536,"="&amp;SUMMARY!B12,DISCRETIONARY!$P$11:$P$65536)+SUMIF(PERSONNEL!$A$10:$A$65536,"="&amp;SUMMARY!B12,PERSONNEL!$L$10:$L$65536)</f>
        <v>378612.73</v>
      </c>
    </row>
    <row r="13" spans="1:7" ht="12.75">
      <c r="A13" s="65" t="s">
        <v>63</v>
      </c>
      <c r="B13" s="66">
        <v>210</v>
      </c>
      <c r="C13" s="65" t="s">
        <v>121</v>
      </c>
      <c r="D13" s="67">
        <v>198.29</v>
      </c>
      <c r="E13" s="67">
        <v>13934.34</v>
      </c>
      <c r="F13" s="67">
        <v>65570</v>
      </c>
      <c r="G13" s="67">
        <f>SUMIF(DISCRETIONARY!B11:B65536,"="&amp;SUMMARY!B13,DISCRETIONARY!$P$11:$P$65536)+SUMIF(PERSONNEL!$A$10:$A$65536,"="&amp;SUMMARY!B13,PERSONNEL!$L$10:$L$65536)+SUM(PERSONNEL!$AD$10:$AE$65536)</f>
        <v>57235.200000000004</v>
      </c>
    </row>
    <row r="14" spans="1:7" ht="12.75">
      <c r="A14" s="65" t="s">
        <v>63</v>
      </c>
      <c r="B14" s="66">
        <v>230</v>
      </c>
      <c r="C14" s="65" t="s">
        <v>122</v>
      </c>
      <c r="D14" s="67">
        <v>273.24</v>
      </c>
      <c r="E14" s="67">
        <v>26740.12</v>
      </c>
      <c r="F14" s="67">
        <v>76915</v>
      </c>
      <c r="G14" s="67">
        <f>SUMIF(DISCRETIONARY!B11:B65536,"="&amp;SUMMARY!B14,DISCRETIONARY!$P$11:$P$65536)+SUMIF(PERSONNEL!$A$10:$A$65536,"="&amp;SUMMARY!B14,PERSONNEL!$L$10:$L$65536)+SUM(PERSONNEL!$AC$10:$AC$65536)</f>
        <v>70963.266128</v>
      </c>
    </row>
    <row r="15" spans="1:7" ht="12.75">
      <c r="A15" s="65" t="s">
        <v>63</v>
      </c>
      <c r="B15" s="66">
        <v>290</v>
      </c>
      <c r="C15" s="65" t="s">
        <v>123</v>
      </c>
      <c r="D15" s="67">
        <v>7.5</v>
      </c>
      <c r="E15" s="67">
        <v>8713.37</v>
      </c>
      <c r="F15" s="67">
        <v>17864</v>
      </c>
      <c r="G15" s="67">
        <f>SUMIF(DISCRETIONARY!B11:B65536,"="&amp;SUMMARY!B15,DISCRETIONARY!$P$11:$P$65536)+SUM(DISCRETIONARY!$Q$10:$Q$65536)+SUMIF(PERSONNEL!$A$10:$A$65536,"="&amp;SUMMARY!B15,PERSONNEL!$L$10:$L$65536)+SUM(PERSONNEL!$AB$10:$AB$65536)</f>
        <v>15314</v>
      </c>
    </row>
    <row r="16" spans="1:7" ht="12.75">
      <c r="A16" s="65" t="s">
        <v>63</v>
      </c>
      <c r="B16" s="66">
        <v>300</v>
      </c>
      <c r="C16" s="65" t="s">
        <v>124</v>
      </c>
      <c r="D16" s="67">
        <v>0</v>
      </c>
      <c r="E16" s="67">
        <v>0</v>
      </c>
      <c r="F16" s="67">
        <v>104000</v>
      </c>
      <c r="G16" s="67">
        <f>SUMIF(DISCRETIONARY!B11:B65536,"="&amp;SUMMARY!B16,DISCRETIONARY!$P$11:$P$65536)+SUMIF(PERSONNEL!$A$10:$A$65536,"="&amp;SUMMARY!B16,PERSONNEL!$L$10:$L$65536)</f>
        <v>104000</v>
      </c>
    </row>
    <row r="17" spans="1:7" ht="12.75">
      <c r="A17" s="65" t="s">
        <v>63</v>
      </c>
      <c r="B17" s="66">
        <v>442</v>
      </c>
      <c r="C17" s="65" t="s">
        <v>128</v>
      </c>
      <c r="D17" s="67">
        <v>1586.36</v>
      </c>
      <c r="E17" s="67">
        <v>1426.56</v>
      </c>
      <c r="F17" s="67">
        <v>2100</v>
      </c>
      <c r="G17" s="67">
        <f>SUMIF(DISCRETIONARY!B11:B65536,"="&amp;SUMMARY!B17,DISCRETIONARY!$P$11:$P$65536)+SUMIF(PERSONNEL!$A$10:$A$65536,"="&amp;SUMMARY!B17,PERSONNEL!$L$10:$L$65536)</f>
        <v>2100</v>
      </c>
    </row>
    <row r="18" spans="1:7" ht="12.75">
      <c r="A18" s="65" t="s">
        <v>63</v>
      </c>
      <c r="B18" s="66">
        <v>530</v>
      </c>
      <c r="C18" s="65" t="s">
        <v>132</v>
      </c>
      <c r="D18" s="67">
        <v>300</v>
      </c>
      <c r="E18" s="67">
        <v>300</v>
      </c>
      <c r="F18" s="67">
        <v>300</v>
      </c>
      <c r="G18" s="67">
        <f>SUMIF(DISCRETIONARY!B11:B65536,"="&amp;SUMMARY!B18,DISCRETIONARY!$P$11:$P$65536)+SUMIF(PERSONNEL!$A$10:$A$65536,"="&amp;SUMMARY!B18,PERSONNEL!$L$10:$L$65536)</f>
        <v>300</v>
      </c>
    </row>
    <row r="19" spans="1:7" ht="12.75">
      <c r="A19" s="65" t="s">
        <v>63</v>
      </c>
      <c r="B19" s="66">
        <v>580</v>
      </c>
      <c r="C19" s="65" t="s">
        <v>136</v>
      </c>
      <c r="D19" s="67">
        <v>0</v>
      </c>
      <c r="E19" s="67">
        <v>0</v>
      </c>
      <c r="F19" s="67">
        <v>2000</v>
      </c>
      <c r="G19" s="67">
        <f>SUMIF(DISCRETIONARY!B11:B65536,"="&amp;SUMMARY!B19,DISCRETIONARY!$P$11:$P$65536)+SUMIF(PERSONNEL!$A$10:$A$65536,"="&amp;SUMMARY!B19,PERSONNEL!$L$10:$L$65536)</f>
        <v>2000</v>
      </c>
    </row>
    <row r="20" spans="1:7" ht="12.75">
      <c r="A20" s="65" t="s">
        <v>63</v>
      </c>
      <c r="B20" s="66">
        <v>610</v>
      </c>
      <c r="C20" s="65" t="s">
        <v>142</v>
      </c>
      <c r="D20" s="67">
        <v>2004</v>
      </c>
      <c r="E20" s="67">
        <v>2001.74</v>
      </c>
      <c r="F20" s="67">
        <v>2500</v>
      </c>
      <c r="G20" s="67">
        <f>SUMIF(DISCRETIONARY!B11:B65536,"="&amp;SUMMARY!B20,DISCRETIONARY!$P$11:$P$65536)+SUMIF(PERSONNEL!$A$10:$A$65536,"="&amp;SUMMARY!B20,PERSONNEL!$L$10:$L$65536)</f>
        <v>2500</v>
      </c>
    </row>
    <row r="21" spans="1:7" ht="12.75">
      <c r="A21" s="65" t="s">
        <v>63</v>
      </c>
      <c r="B21" s="66">
        <v>730</v>
      </c>
      <c r="C21" s="65" t="s">
        <v>145</v>
      </c>
      <c r="D21" s="67">
        <v>6001</v>
      </c>
      <c r="E21" s="67">
        <v>4290.02</v>
      </c>
      <c r="F21" s="67">
        <v>5000</v>
      </c>
      <c r="G21" s="67">
        <f>SUMIF(DISCRETIONARY!B11:B65536,"="&amp;SUMMARY!B21,DISCRETIONARY!$P$11:$P$65536)+SUMIF(PERSONNEL!$A$10:$A$65536,"="&amp;SUMMARY!B21,PERSONNEL!$L$10:$L$65536)</f>
        <v>5000</v>
      </c>
    </row>
    <row r="22" spans="1:7" ht="12.75">
      <c r="A22" s="65" t="s">
        <v>63</v>
      </c>
      <c r="B22" s="66">
        <v>810</v>
      </c>
      <c r="C22" s="65" t="s">
        <v>150</v>
      </c>
      <c r="D22" s="67">
        <v>1299</v>
      </c>
      <c r="E22" s="67">
        <v>2040</v>
      </c>
      <c r="F22" s="67">
        <v>2000</v>
      </c>
      <c r="G22" s="67">
        <f>SUMIF(DISCRETIONARY!B11:B65536,"="&amp;SUMMARY!B22,DISCRETIONARY!$P$11:$P$65536)+SUMIF(PERSONNEL!$A$10:$A$65536,"="&amp;SUMMARY!B22,PERSONNEL!$L$10:$L$65536)</f>
        <v>2000</v>
      </c>
    </row>
    <row r="23" ht="13.5" thickBot="1"/>
    <row r="24" spans="3:8" ht="13.5" thickBot="1">
      <c r="C24" s="108" t="s">
        <v>8</v>
      </c>
      <c r="D24" s="109">
        <f>SUM(D8:D22)</f>
        <v>14327.39</v>
      </c>
      <c r="E24" s="110">
        <f>SUM(E8:E22)</f>
        <v>356149.42000000004</v>
      </c>
      <c r="F24" s="110">
        <f>SUM(F8:F22)</f>
        <v>952358</v>
      </c>
      <c r="G24" s="111">
        <f>SUM(G8:G22)</f>
        <v>839289.226128</v>
      </c>
      <c r="H24" s="107">
        <f>(G24-F24)/F24</f>
        <v>-0.1187250738398796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5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OFFICE OF INTERNAL AFFAIRS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746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Internal Affairs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11190.36</v>
      </c>
      <c r="M9" s="55">
        <f>SUMIF($C10:$C65536,"=X",M10:M65536)</f>
        <v>10058.32</v>
      </c>
      <c r="N9" s="55">
        <f>SUMIF($C10:$C65536,"=X",N10:N65536)</f>
        <v>117900</v>
      </c>
      <c r="O9" s="92">
        <f>SUMIF($C10:$C65536,"=X",O10:O65536)</f>
        <v>6998.38</v>
      </c>
      <c r="P9" s="89">
        <f>SUMIF(C10:C65536,"=X",P10:P65536)+SUMIF(C10:C65536,"=X",Q10:Q65536)</f>
        <v>117900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125</v>
      </c>
      <c r="P11" s="61"/>
    </row>
    <row r="12" spans="1:16" ht="12.75" customHeight="1">
      <c r="A12" s="57">
        <v>2800</v>
      </c>
      <c r="B12" s="57">
        <v>300</v>
      </c>
      <c r="C12" s="57" t="s">
        <v>63</v>
      </c>
      <c r="D12" s="57" t="s">
        <v>68</v>
      </c>
      <c r="E12" s="58" t="s">
        <v>88</v>
      </c>
      <c r="F12" s="58" t="s">
        <v>126</v>
      </c>
      <c r="G12" s="58" t="s">
        <v>96</v>
      </c>
      <c r="H12" s="59" t="s">
        <v>72</v>
      </c>
      <c r="I12" s="57" t="s">
        <v>73</v>
      </c>
      <c r="J12" s="60" t="s">
        <v>74</v>
      </c>
      <c r="K12" s="52" t="s">
        <v>127</v>
      </c>
      <c r="L12" s="61">
        <v>0</v>
      </c>
      <c r="M12" s="61">
        <v>0</v>
      </c>
      <c r="N12" s="61">
        <v>104000</v>
      </c>
      <c r="O12" s="61">
        <v>3014.95</v>
      </c>
      <c r="P12" s="18">
        <v>104000</v>
      </c>
    </row>
    <row r="13" spans="1:16" ht="12.75" customHeight="1">
      <c r="A13" s="106" t="s">
        <v>129</v>
      </c>
      <c r="P13" s="61"/>
    </row>
    <row r="14" spans="1:16" ht="12.75" customHeight="1">
      <c r="A14" s="57">
        <v>2800</v>
      </c>
      <c r="B14" s="57">
        <v>442</v>
      </c>
      <c r="C14" s="57" t="s">
        <v>63</v>
      </c>
      <c r="D14" s="57" t="s">
        <v>68</v>
      </c>
      <c r="E14" s="58" t="s">
        <v>88</v>
      </c>
      <c r="F14" s="58" t="s">
        <v>130</v>
      </c>
      <c r="G14" s="58" t="s">
        <v>96</v>
      </c>
      <c r="H14" s="59" t="s">
        <v>72</v>
      </c>
      <c r="I14" s="57" t="s">
        <v>73</v>
      </c>
      <c r="J14" s="60" t="s">
        <v>74</v>
      </c>
      <c r="K14" s="52" t="s">
        <v>131</v>
      </c>
      <c r="L14" s="61">
        <v>1586.36</v>
      </c>
      <c r="M14" s="61">
        <v>1426.56</v>
      </c>
      <c r="N14" s="61">
        <v>2100</v>
      </c>
      <c r="O14" s="61">
        <v>803.72</v>
      </c>
      <c r="P14" s="18">
        <v>2100</v>
      </c>
    </row>
    <row r="15" spans="1:16" ht="12.75" customHeight="1">
      <c r="A15" s="106" t="s">
        <v>133</v>
      </c>
      <c r="P15" s="61"/>
    </row>
    <row r="16" spans="1:16" ht="12.75" customHeight="1">
      <c r="A16" s="57">
        <v>2800</v>
      </c>
      <c r="B16" s="57">
        <v>530</v>
      </c>
      <c r="C16" s="57" t="s">
        <v>63</v>
      </c>
      <c r="D16" s="57" t="s">
        <v>68</v>
      </c>
      <c r="E16" s="58" t="s">
        <v>88</v>
      </c>
      <c r="F16" s="58" t="s">
        <v>134</v>
      </c>
      <c r="G16" s="58" t="s">
        <v>96</v>
      </c>
      <c r="H16" s="59" t="s">
        <v>72</v>
      </c>
      <c r="I16" s="57" t="s">
        <v>73</v>
      </c>
      <c r="J16" s="60" t="s">
        <v>74</v>
      </c>
      <c r="K16" s="52" t="s">
        <v>135</v>
      </c>
      <c r="L16" s="61">
        <v>300</v>
      </c>
      <c r="M16" s="61">
        <v>300</v>
      </c>
      <c r="N16" s="61">
        <v>300</v>
      </c>
      <c r="O16" s="61">
        <v>0</v>
      </c>
      <c r="P16" s="18">
        <v>300</v>
      </c>
    </row>
    <row r="17" spans="1:16" ht="12.75" customHeight="1">
      <c r="A17" s="106" t="s">
        <v>137</v>
      </c>
      <c r="P17" s="61"/>
    </row>
    <row r="18" spans="1:15" ht="12.75" customHeight="1">
      <c r="A18" s="57">
        <v>2800</v>
      </c>
      <c r="B18" s="57">
        <v>580</v>
      </c>
      <c r="C18" s="57" t="s">
        <v>63</v>
      </c>
      <c r="D18" s="57" t="s">
        <v>68</v>
      </c>
      <c r="E18" s="58" t="s">
        <v>88</v>
      </c>
      <c r="F18" s="58" t="s">
        <v>138</v>
      </c>
      <c r="G18" s="58" t="s">
        <v>96</v>
      </c>
      <c r="H18" s="59" t="s">
        <v>72</v>
      </c>
      <c r="I18" s="57" t="s">
        <v>73</v>
      </c>
      <c r="J18" s="60" t="s">
        <v>74</v>
      </c>
      <c r="K18" s="52" t="s">
        <v>139</v>
      </c>
      <c r="L18" s="61">
        <v>0</v>
      </c>
      <c r="M18" s="61">
        <v>0</v>
      </c>
      <c r="N18" s="61">
        <v>0</v>
      </c>
      <c r="O18" s="61">
        <v>0</v>
      </c>
    </row>
    <row r="19" spans="1:16" ht="12.75" customHeight="1">
      <c r="A19" s="57">
        <v>2800</v>
      </c>
      <c r="B19" s="57">
        <v>580</v>
      </c>
      <c r="C19" s="57" t="s">
        <v>63</v>
      </c>
      <c r="D19" s="57" t="s">
        <v>68</v>
      </c>
      <c r="E19" s="58" t="s">
        <v>88</v>
      </c>
      <c r="F19" s="58" t="s">
        <v>140</v>
      </c>
      <c r="G19" s="58" t="s">
        <v>96</v>
      </c>
      <c r="H19" s="59" t="s">
        <v>72</v>
      </c>
      <c r="I19" s="57" t="s">
        <v>73</v>
      </c>
      <c r="J19" s="60" t="s">
        <v>74</v>
      </c>
      <c r="K19" s="52" t="s">
        <v>141</v>
      </c>
      <c r="L19" s="61">
        <v>0</v>
      </c>
      <c r="M19" s="61">
        <v>0</v>
      </c>
      <c r="N19" s="61">
        <v>2000</v>
      </c>
      <c r="O19" s="61">
        <v>679.71</v>
      </c>
      <c r="P19" s="18">
        <v>2000</v>
      </c>
    </row>
    <row r="20" spans="1:16" ht="12.75" customHeight="1">
      <c r="A20" s="106" t="s">
        <v>143</v>
      </c>
      <c r="P20" s="61"/>
    </row>
    <row r="21" spans="1:16" ht="12.75" customHeight="1">
      <c r="A21" s="57">
        <v>2800</v>
      </c>
      <c r="B21" s="57">
        <v>610</v>
      </c>
      <c r="C21" s="57" t="s">
        <v>63</v>
      </c>
      <c r="D21" s="57" t="s">
        <v>68</v>
      </c>
      <c r="E21" s="58" t="s">
        <v>88</v>
      </c>
      <c r="F21" s="58" t="s">
        <v>144</v>
      </c>
      <c r="G21" s="58" t="s">
        <v>96</v>
      </c>
      <c r="H21" s="59" t="s">
        <v>72</v>
      </c>
      <c r="I21" s="57" t="s">
        <v>73</v>
      </c>
      <c r="J21" s="60" t="s">
        <v>74</v>
      </c>
      <c r="K21" s="52" t="s">
        <v>142</v>
      </c>
      <c r="L21" s="61">
        <v>2004</v>
      </c>
      <c r="M21" s="61">
        <v>2001.74</v>
      </c>
      <c r="N21" s="61">
        <v>2500</v>
      </c>
      <c r="O21" s="61">
        <v>2500</v>
      </c>
      <c r="P21" s="18">
        <v>2500</v>
      </c>
    </row>
    <row r="22" spans="1:16" ht="12.75" customHeight="1">
      <c r="A22" s="106" t="s">
        <v>146</v>
      </c>
      <c r="P22" s="61"/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68</v>
      </c>
      <c r="E23" s="58" t="s">
        <v>147</v>
      </c>
      <c r="F23" s="58" t="s">
        <v>148</v>
      </c>
      <c r="G23" s="58" t="s">
        <v>96</v>
      </c>
      <c r="H23" s="59" t="s">
        <v>72</v>
      </c>
      <c r="I23" s="57" t="s">
        <v>73</v>
      </c>
      <c r="J23" s="60" t="s">
        <v>74</v>
      </c>
      <c r="K23" s="52" t="s">
        <v>149</v>
      </c>
      <c r="L23" s="61">
        <v>6001</v>
      </c>
      <c r="M23" s="61">
        <v>4290.02</v>
      </c>
      <c r="N23" s="61">
        <v>5000</v>
      </c>
      <c r="O23" s="61">
        <v>0</v>
      </c>
      <c r="P23" s="18">
        <v>5000</v>
      </c>
    </row>
    <row r="24" spans="1:16" ht="12.75" customHeight="1">
      <c r="A24" s="106" t="s">
        <v>151</v>
      </c>
      <c r="P24" s="61"/>
    </row>
    <row r="25" spans="1:16" ht="12.75" customHeight="1">
      <c r="A25" s="57">
        <v>2800</v>
      </c>
      <c r="B25" s="57">
        <v>810</v>
      </c>
      <c r="C25" s="57" t="s">
        <v>63</v>
      </c>
      <c r="D25" s="57" t="s">
        <v>68</v>
      </c>
      <c r="E25" s="58" t="s">
        <v>88</v>
      </c>
      <c r="F25" s="58" t="s">
        <v>152</v>
      </c>
      <c r="G25" s="58" t="s">
        <v>96</v>
      </c>
      <c r="H25" s="59" t="s">
        <v>72</v>
      </c>
      <c r="I25" s="57" t="s">
        <v>73</v>
      </c>
      <c r="J25" s="60" t="s">
        <v>74</v>
      </c>
      <c r="K25" s="52" t="s">
        <v>150</v>
      </c>
      <c r="L25" s="61">
        <v>1299</v>
      </c>
      <c r="M25" s="61">
        <v>2040</v>
      </c>
      <c r="N25" s="61">
        <v>2000</v>
      </c>
      <c r="O25" s="61">
        <v>0</v>
      </c>
      <c r="P25" s="18">
        <v>2000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2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OFFICE OF INTERNAL AFFAIRS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8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746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Internal Affairs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577876.76</v>
      </c>
      <c r="M8" s="72">
        <f>SUM(M11:M65536)</f>
        <v>143512.46612800003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66</v>
      </c>
    </row>
    <row r="11" spans="1:31" ht="12.75">
      <c r="A11" s="23">
        <v>142</v>
      </c>
      <c r="B11" s="23">
        <v>2300</v>
      </c>
      <c r="C11" s="30" t="s">
        <v>67</v>
      </c>
      <c r="D11" s="31" t="s">
        <v>68</v>
      </c>
      <c r="E11" s="32" t="s">
        <v>69</v>
      </c>
      <c r="F11" s="32" t="s">
        <v>70</v>
      </c>
      <c r="G11" s="32" t="s">
        <v>71</v>
      </c>
      <c r="H11" s="33" t="s">
        <v>72</v>
      </c>
      <c r="I11" s="31" t="s">
        <v>73</v>
      </c>
      <c r="J11" s="34" t="s">
        <v>74</v>
      </c>
      <c r="K11" s="35">
        <v>1</v>
      </c>
      <c r="L11" s="36">
        <v>41854.33</v>
      </c>
      <c r="M11" s="36">
        <v>13403.111724</v>
      </c>
      <c r="P11" s="23" t="s">
        <v>75</v>
      </c>
      <c r="Q11" s="23" t="s">
        <v>76</v>
      </c>
      <c r="R11" s="23" t="s">
        <v>77</v>
      </c>
      <c r="S11" s="23" t="s">
        <v>78</v>
      </c>
      <c r="T11" s="23" t="s">
        <v>79</v>
      </c>
      <c r="U11" s="23" t="s">
        <v>80</v>
      </c>
      <c r="V11" s="23" t="s">
        <v>81</v>
      </c>
      <c r="W11" s="78">
        <v>22.0751</v>
      </c>
      <c r="Z11" s="23">
        <v>1</v>
      </c>
      <c r="AA11" s="99">
        <v>1</v>
      </c>
      <c r="AB11" s="78">
        <v>1109</v>
      </c>
      <c r="AC11" s="78">
        <v>5139.711724000001</v>
      </c>
      <c r="AD11" s="78">
        <v>0</v>
      </c>
      <c r="AE11" s="78">
        <v>7154.4</v>
      </c>
    </row>
    <row r="12" spans="1:31" ht="12.75">
      <c r="A12" s="23">
        <v>142</v>
      </c>
      <c r="B12" s="23">
        <v>2300</v>
      </c>
      <c r="C12" s="30" t="s">
        <v>82</v>
      </c>
      <c r="D12" s="31" t="s">
        <v>68</v>
      </c>
      <c r="E12" s="32" t="s">
        <v>69</v>
      </c>
      <c r="F12" s="32" t="s">
        <v>70</v>
      </c>
      <c r="G12" s="32" t="s">
        <v>71</v>
      </c>
      <c r="H12" s="33" t="s">
        <v>72</v>
      </c>
      <c r="I12" s="31" t="s">
        <v>73</v>
      </c>
      <c r="J12" s="34" t="s">
        <v>74</v>
      </c>
      <c r="K12" s="35">
        <v>1</v>
      </c>
      <c r="L12" s="36">
        <v>52940.19</v>
      </c>
      <c r="M12" s="36">
        <v>15058.455332000001</v>
      </c>
      <c r="P12" s="23" t="s">
        <v>83</v>
      </c>
      <c r="Q12" s="23" t="s">
        <v>84</v>
      </c>
      <c r="R12" s="23" t="s">
        <v>77</v>
      </c>
      <c r="S12" s="23" t="s">
        <v>85</v>
      </c>
      <c r="T12" s="23" t="s">
        <v>79</v>
      </c>
      <c r="U12" s="23" t="s">
        <v>80</v>
      </c>
      <c r="V12" s="23" t="s">
        <v>86</v>
      </c>
      <c r="W12" s="78">
        <v>27.922000000000004</v>
      </c>
      <c r="Z12" s="23">
        <v>1</v>
      </c>
      <c r="AA12" s="99">
        <v>1</v>
      </c>
      <c r="AB12" s="78">
        <v>1403</v>
      </c>
      <c r="AC12" s="78">
        <v>6501.055332000001</v>
      </c>
      <c r="AD12" s="78">
        <v>0</v>
      </c>
      <c r="AE12" s="78">
        <v>7154.4</v>
      </c>
    </row>
    <row r="13" spans="1:31" ht="12.75">
      <c r="A13" s="23">
        <v>142</v>
      </c>
      <c r="B13" s="23">
        <v>2800</v>
      </c>
      <c r="C13" s="30" t="s">
        <v>87</v>
      </c>
      <c r="D13" s="31" t="s">
        <v>68</v>
      </c>
      <c r="E13" s="32" t="s">
        <v>88</v>
      </c>
      <c r="F13" s="32" t="s">
        <v>70</v>
      </c>
      <c r="G13" s="32" t="s">
        <v>71</v>
      </c>
      <c r="H13" s="33" t="s">
        <v>72</v>
      </c>
      <c r="I13" s="31" t="s">
        <v>73</v>
      </c>
      <c r="J13" s="34" t="s">
        <v>74</v>
      </c>
      <c r="K13" s="35">
        <v>1</v>
      </c>
      <c r="L13" s="36">
        <v>46852.57</v>
      </c>
      <c r="M13" s="36">
        <v>14149.895596</v>
      </c>
      <c r="P13" s="23" t="s">
        <v>89</v>
      </c>
      <c r="Q13" s="23" t="s">
        <v>90</v>
      </c>
      <c r="R13" s="23" t="s">
        <v>77</v>
      </c>
      <c r="S13" s="23" t="s">
        <v>85</v>
      </c>
      <c r="T13" s="23" t="s">
        <v>79</v>
      </c>
      <c r="U13" s="23" t="s">
        <v>80</v>
      </c>
      <c r="V13" s="23" t="s">
        <v>91</v>
      </c>
      <c r="W13" s="78">
        <v>24.7113</v>
      </c>
      <c r="Z13" s="23">
        <v>1</v>
      </c>
      <c r="AA13" s="99">
        <v>1</v>
      </c>
      <c r="AB13" s="78">
        <v>1242</v>
      </c>
      <c r="AC13" s="78">
        <v>5753.495596000001</v>
      </c>
      <c r="AD13" s="78">
        <v>0</v>
      </c>
      <c r="AE13" s="78">
        <v>7154.4</v>
      </c>
    </row>
    <row r="14" ht="12.75">
      <c r="A14" s="105" t="s">
        <v>94</v>
      </c>
    </row>
    <row r="15" spans="1:31" ht="12.75">
      <c r="A15" s="23">
        <v>190</v>
      </c>
      <c r="B15" s="23">
        <v>2800</v>
      </c>
      <c r="C15" s="30" t="s">
        <v>95</v>
      </c>
      <c r="D15" s="31" t="s">
        <v>68</v>
      </c>
      <c r="E15" s="32" t="s">
        <v>88</v>
      </c>
      <c r="F15" s="32" t="s">
        <v>85</v>
      </c>
      <c r="G15" s="32" t="s">
        <v>96</v>
      </c>
      <c r="H15" s="33" t="s">
        <v>72</v>
      </c>
      <c r="I15" s="31" t="s">
        <v>73</v>
      </c>
      <c r="J15" s="34" t="s">
        <v>74</v>
      </c>
      <c r="K15" s="35">
        <v>1</v>
      </c>
      <c r="L15" s="36">
        <v>57616.94</v>
      </c>
      <c r="M15" s="36">
        <v>15756.760232</v>
      </c>
      <c r="P15" s="23" t="s">
        <v>97</v>
      </c>
      <c r="Q15" s="23" t="s">
        <v>98</v>
      </c>
      <c r="R15" s="23" t="s">
        <v>77</v>
      </c>
      <c r="S15" s="23" t="s">
        <v>85</v>
      </c>
      <c r="T15" s="23" t="s">
        <v>79</v>
      </c>
      <c r="U15" s="23" t="s">
        <v>80</v>
      </c>
      <c r="V15" s="23" t="s">
        <v>99</v>
      </c>
      <c r="W15" s="78">
        <v>30.3887</v>
      </c>
      <c r="Z15" s="23">
        <v>1</v>
      </c>
      <c r="AA15" s="99">
        <v>1</v>
      </c>
      <c r="AB15" s="78">
        <v>1527</v>
      </c>
      <c r="AC15" s="78">
        <v>7075.360232000001</v>
      </c>
      <c r="AD15" s="78">
        <v>0</v>
      </c>
      <c r="AE15" s="78">
        <v>7154.4</v>
      </c>
    </row>
    <row r="16" ht="12.75">
      <c r="A16" s="105" t="s">
        <v>101</v>
      </c>
    </row>
    <row r="17" spans="1:31" ht="12.75">
      <c r="A17" s="23">
        <v>191</v>
      </c>
      <c r="B17" s="23">
        <v>2800</v>
      </c>
      <c r="C17" s="30" t="s">
        <v>102</v>
      </c>
      <c r="D17" s="31" t="s">
        <v>68</v>
      </c>
      <c r="E17" s="32" t="s">
        <v>88</v>
      </c>
      <c r="F17" s="32" t="s">
        <v>103</v>
      </c>
      <c r="G17" s="32" t="s">
        <v>96</v>
      </c>
      <c r="H17" s="33" t="s">
        <v>72</v>
      </c>
      <c r="I17" s="31" t="s">
        <v>73</v>
      </c>
      <c r="J17" s="34" t="s">
        <v>74</v>
      </c>
      <c r="K17" s="35">
        <v>1</v>
      </c>
      <c r="L17" s="36">
        <v>55977.62</v>
      </c>
      <c r="M17" s="36">
        <v>15511.451736</v>
      </c>
      <c r="P17" s="23" t="s">
        <v>104</v>
      </c>
      <c r="Q17" s="23" t="s">
        <v>105</v>
      </c>
      <c r="R17" s="23" t="s">
        <v>77</v>
      </c>
      <c r="S17" s="23" t="s">
        <v>78</v>
      </c>
      <c r="T17" s="23" t="s">
        <v>106</v>
      </c>
      <c r="U17" s="23" t="s">
        <v>80</v>
      </c>
      <c r="V17" s="23" t="s">
        <v>107</v>
      </c>
      <c r="W17" s="78">
        <v>29.524099999999997</v>
      </c>
      <c r="Z17" s="23">
        <v>1</v>
      </c>
      <c r="AA17" s="99">
        <v>1</v>
      </c>
      <c r="AB17" s="78">
        <v>1483</v>
      </c>
      <c r="AC17" s="78">
        <v>6874.051736</v>
      </c>
      <c r="AD17" s="78">
        <v>0</v>
      </c>
      <c r="AE17" s="78">
        <v>7154.4</v>
      </c>
    </row>
    <row r="18" spans="1:31" ht="12.75">
      <c r="A18" s="23">
        <v>191</v>
      </c>
      <c r="B18" s="23">
        <v>2800</v>
      </c>
      <c r="C18" s="30" t="s">
        <v>102</v>
      </c>
      <c r="D18" s="31" t="s">
        <v>68</v>
      </c>
      <c r="E18" s="32" t="s">
        <v>88</v>
      </c>
      <c r="F18" s="32" t="s">
        <v>103</v>
      </c>
      <c r="G18" s="32" t="s">
        <v>96</v>
      </c>
      <c r="H18" s="33" t="s">
        <v>72</v>
      </c>
      <c r="I18" s="31" t="s">
        <v>73</v>
      </c>
      <c r="J18" s="34" t="s">
        <v>74</v>
      </c>
      <c r="K18" s="35">
        <v>1</v>
      </c>
      <c r="L18" s="36">
        <v>64412.12</v>
      </c>
      <c r="M18" s="36">
        <v>16771.208336000003</v>
      </c>
      <c r="P18" s="23" t="s">
        <v>104</v>
      </c>
      <c r="Q18" s="23" t="s">
        <v>105</v>
      </c>
      <c r="R18" s="23" t="s">
        <v>77</v>
      </c>
      <c r="S18" s="23" t="s">
        <v>85</v>
      </c>
      <c r="T18" s="23" t="s">
        <v>106</v>
      </c>
      <c r="U18" s="23" t="s">
        <v>80</v>
      </c>
      <c r="V18" s="23" t="s">
        <v>108</v>
      </c>
      <c r="W18" s="78">
        <v>33.9726</v>
      </c>
      <c r="Z18" s="23">
        <v>1</v>
      </c>
      <c r="AA18" s="99">
        <v>1</v>
      </c>
      <c r="AB18" s="78">
        <v>1707</v>
      </c>
      <c r="AC18" s="78">
        <v>7909.808336000001</v>
      </c>
      <c r="AD18" s="78">
        <v>0</v>
      </c>
      <c r="AE18" s="78">
        <v>7154.4</v>
      </c>
    </row>
    <row r="19" spans="1:31" ht="12.75">
      <c r="A19" s="23">
        <v>191</v>
      </c>
      <c r="B19" s="23">
        <v>2800</v>
      </c>
      <c r="C19" s="30" t="s">
        <v>109</v>
      </c>
      <c r="D19" s="31" t="s">
        <v>68</v>
      </c>
      <c r="E19" s="32" t="s">
        <v>88</v>
      </c>
      <c r="F19" s="32" t="s">
        <v>110</v>
      </c>
      <c r="G19" s="32" t="s">
        <v>96</v>
      </c>
      <c r="H19" s="33" t="s">
        <v>72</v>
      </c>
      <c r="I19" s="31" t="s">
        <v>73</v>
      </c>
      <c r="J19" s="34" t="s">
        <v>74</v>
      </c>
      <c r="K19" s="35">
        <v>1</v>
      </c>
      <c r="L19" s="36">
        <v>158547.05</v>
      </c>
      <c r="M19" s="36">
        <v>30824.977740000002</v>
      </c>
      <c r="P19" s="23" t="s">
        <v>111</v>
      </c>
      <c r="Q19" s="23" t="s">
        <v>112</v>
      </c>
      <c r="R19" s="23" t="s">
        <v>77</v>
      </c>
      <c r="S19" s="23" t="s">
        <v>85</v>
      </c>
      <c r="T19" s="23" t="s">
        <v>106</v>
      </c>
      <c r="U19" s="23" t="s">
        <v>80</v>
      </c>
      <c r="V19" s="23" t="s">
        <v>113</v>
      </c>
      <c r="W19" s="78">
        <v>83.62190000000001</v>
      </c>
      <c r="Z19" s="23">
        <v>1</v>
      </c>
      <c r="AA19" s="99">
        <v>1</v>
      </c>
      <c r="AB19" s="78">
        <v>4201</v>
      </c>
      <c r="AC19" s="78">
        <v>19469.57774</v>
      </c>
      <c r="AD19" s="78">
        <v>0</v>
      </c>
      <c r="AE19" s="78">
        <v>7154.4</v>
      </c>
    </row>
    <row r="20" spans="1:31" ht="12.75">
      <c r="A20" s="23">
        <v>191</v>
      </c>
      <c r="B20" s="23">
        <v>2800</v>
      </c>
      <c r="C20" s="30" t="s">
        <v>114</v>
      </c>
      <c r="D20" s="31" t="s">
        <v>68</v>
      </c>
      <c r="E20" s="32" t="s">
        <v>88</v>
      </c>
      <c r="F20" s="32" t="s">
        <v>110</v>
      </c>
      <c r="G20" s="32" t="s">
        <v>96</v>
      </c>
      <c r="H20" s="33" t="s">
        <v>72</v>
      </c>
      <c r="I20" s="31" t="s">
        <v>73</v>
      </c>
      <c r="J20" s="34" t="s">
        <v>74</v>
      </c>
      <c r="K20" s="35">
        <v>0</v>
      </c>
      <c r="L20" s="36">
        <v>2100</v>
      </c>
      <c r="M20" s="36">
        <v>313.88</v>
      </c>
      <c r="Q20" s="23" t="s">
        <v>115</v>
      </c>
      <c r="R20" s="23" t="s">
        <v>116</v>
      </c>
      <c r="S20" s="23" t="s">
        <v>85</v>
      </c>
      <c r="T20" s="23" t="s">
        <v>106</v>
      </c>
      <c r="U20" s="23" t="s">
        <v>117</v>
      </c>
      <c r="V20" s="23" t="s">
        <v>118</v>
      </c>
      <c r="W20" s="78">
        <v>0</v>
      </c>
      <c r="Z20" s="23">
        <v>0</v>
      </c>
      <c r="AA20" s="99">
        <v>1</v>
      </c>
      <c r="AB20" s="78">
        <v>56</v>
      </c>
      <c r="AC20" s="78">
        <v>257.88</v>
      </c>
      <c r="AD20" s="78">
        <v>0</v>
      </c>
      <c r="AE20" s="78">
        <v>0</v>
      </c>
    </row>
    <row r="21" spans="1:31" ht="12.75">
      <c r="A21" s="23">
        <v>191</v>
      </c>
      <c r="B21" s="23">
        <v>2800</v>
      </c>
      <c r="C21" s="30" t="s">
        <v>119</v>
      </c>
      <c r="D21" s="31" t="s">
        <v>68</v>
      </c>
      <c r="E21" s="32" t="s">
        <v>88</v>
      </c>
      <c r="F21" s="32" t="s">
        <v>110</v>
      </c>
      <c r="G21" s="32" t="s">
        <v>96</v>
      </c>
      <c r="H21" s="33" t="s">
        <v>72</v>
      </c>
      <c r="I21" s="31" t="s">
        <v>73</v>
      </c>
      <c r="J21" s="34" t="s">
        <v>74</v>
      </c>
      <c r="K21" s="35">
        <v>1</v>
      </c>
      <c r="L21" s="36">
        <v>97575.94</v>
      </c>
      <c r="M21" s="36">
        <v>21722.725432</v>
      </c>
      <c r="P21" s="23" t="s">
        <v>111</v>
      </c>
      <c r="Q21" s="23" t="s">
        <v>112</v>
      </c>
      <c r="R21" s="23" t="s">
        <v>77</v>
      </c>
      <c r="S21" s="23" t="s">
        <v>85</v>
      </c>
      <c r="T21" s="23" t="s">
        <v>106</v>
      </c>
      <c r="U21" s="23" t="s">
        <v>80</v>
      </c>
      <c r="V21" s="23" t="s">
        <v>120</v>
      </c>
      <c r="W21" s="78">
        <v>51.46410337552743</v>
      </c>
      <c r="Z21" s="23">
        <v>1</v>
      </c>
      <c r="AA21" s="99">
        <v>1</v>
      </c>
      <c r="AB21" s="78">
        <v>2586</v>
      </c>
      <c r="AC21" s="78">
        <v>11982.325432000001</v>
      </c>
      <c r="AD21" s="78">
        <v>0</v>
      </c>
      <c r="AE21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2013-06-03T15:15:31Z</dcterms:modified>
  <cp:category/>
  <cp:version/>
  <cp:contentType/>
  <cp:contentStatus/>
</cp:coreProperties>
</file>