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<sst xmlns="http://schemas.openxmlformats.org/spreadsheetml/2006/main" count="540" uniqueCount="194">
  <si>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</si>
  <si>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</si>
  <si>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</si>
  <si>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</si>
  <si>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</si>
  <si>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</si>
  <si>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</si>
  <si>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</si>
  <si>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</si>
  <si>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</si>
  <si>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</si>
  <si>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</si>
  <si>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</si>
  <si>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</si>
  <si>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</si>
  <si>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</si>
  <si>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</si>
  <si>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</si>
  <si>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</si>
  <si>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</si>
  <si>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</si>
  <si>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</si>
  <si>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</si>
  <si>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</si>
  <si>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</si>
  <si>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</si>
  <si>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</si>
  <si>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</si>
  <si>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</si>
  <si>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</si>
  <si>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</si>
  <si>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</si>
  <si>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</si>
  <si>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</si>
  <si>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</si>
  <si>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</si>
  <si>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</si>
  <si>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</si>
  <si>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</si>
  <si>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</si>
  <si>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</si>
  <si>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</si>
  <si>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</si>
  <si>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</si>
  <si>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</si>
  <si>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</si>
  <si>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</si>
  <si>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</si>
  <si>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</si>
  <si>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</si>
  <si>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</si>
  <si>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</si>
  <si>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</si>
  <si>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</si>
  <si>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</si>
  <si>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</si>
  <si>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</si>
  <si>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</si>
  <si>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</si>
  <si>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</si>
  <si>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DEPARTMENT OF EMPLOYMENT</t>
  </si>
  <si>
    <t>PROJECT 000101 LOC 740</t>
  </si>
  <si>
    <t>Human Resources</t>
  </si>
  <si>
    <t>X</t>
  </si>
  <si>
    <t>CLERICAL PERSONNEL</t>
  </si>
  <si>
    <t>CLERICAL PERSONNEL (142)</t>
  </si>
  <si>
    <t>Admin. Asst. Employment Svcs.</t>
  </si>
  <si>
    <t>101</t>
  </si>
  <si>
    <t>48</t>
  </si>
  <si>
    <t>18</t>
  </si>
  <si>
    <t>20</t>
  </si>
  <si>
    <t>000101</t>
  </si>
  <si>
    <t>740</t>
  </si>
  <si>
    <t>0000</t>
  </si>
  <si>
    <t>770464</t>
  </si>
  <si>
    <t>7407T0104</t>
  </si>
  <si>
    <t>B</t>
  </si>
  <si>
    <t>01</t>
  </si>
  <si>
    <t>T21</t>
  </si>
  <si>
    <t>NORM</t>
  </si>
  <si>
    <t>ADM05</t>
  </si>
  <si>
    <t>Clerk II, Records</t>
  </si>
  <si>
    <t>770457</t>
  </si>
  <si>
    <t>7407T0101</t>
  </si>
  <si>
    <t>02</t>
  </si>
  <si>
    <t>CL203</t>
  </si>
  <si>
    <t>CL207</t>
  </si>
  <si>
    <t>CL213</t>
  </si>
  <si>
    <t>CL218</t>
  </si>
  <si>
    <t>03</t>
  </si>
  <si>
    <t>CL220</t>
  </si>
  <si>
    <t>Office Specialist to Deputy/Ch</t>
  </si>
  <si>
    <t>771100</t>
  </si>
  <si>
    <t>7407T0300</t>
  </si>
  <si>
    <t>OFS09</t>
  </si>
  <si>
    <t>Secretary, Onboarding</t>
  </si>
  <si>
    <t>770454</t>
  </si>
  <si>
    <t>7407T0102</t>
  </si>
  <si>
    <t>SEC06</t>
  </si>
  <si>
    <t>SEC14</t>
  </si>
  <si>
    <t>SEC18</t>
  </si>
  <si>
    <t>Receptionist, Human Resources</t>
  </si>
  <si>
    <t>64</t>
  </si>
  <si>
    <t>82</t>
  </si>
  <si>
    <t>770449</t>
  </si>
  <si>
    <t>7407T0105</t>
  </si>
  <si>
    <t>Technician I, Staffing</t>
  </si>
  <si>
    <t>790779</t>
  </si>
  <si>
    <t>7409U0201</t>
  </si>
  <si>
    <t>MT104</t>
  </si>
  <si>
    <t>Salary Supplement</t>
  </si>
  <si>
    <t>740993YEA</t>
  </si>
  <si>
    <t>S</t>
  </si>
  <si>
    <t>SUPL</t>
  </si>
  <si>
    <t>ZZ01</t>
  </si>
  <si>
    <t>OTHER MANAGEMENT PERSONNEL</t>
  </si>
  <si>
    <t>OTHER ADMINISTRATIVE PERSONNEL</t>
  </si>
  <si>
    <t>OTHER ADMINISTRATIVE PERSONNEL (191)</t>
  </si>
  <si>
    <t>Director, Employment Services</t>
  </si>
  <si>
    <t>00</t>
  </si>
  <si>
    <t>701826</t>
  </si>
  <si>
    <t>7400A1001</t>
  </si>
  <si>
    <t>M21</t>
  </si>
  <si>
    <t>DIR12</t>
  </si>
  <si>
    <t>Chief Human Resources Officer</t>
  </si>
  <si>
    <t>700191</t>
  </si>
  <si>
    <t>7400A0120</t>
  </si>
  <si>
    <t>DPC99</t>
  </si>
  <si>
    <t>Manager, HR Technology</t>
  </si>
  <si>
    <t>81</t>
  </si>
  <si>
    <t>703030</t>
  </si>
  <si>
    <t>7400A0300</t>
  </si>
  <si>
    <t>MA211</t>
  </si>
  <si>
    <t>Manager III, HR Staffing Elem</t>
  </si>
  <si>
    <t>700171</t>
  </si>
  <si>
    <t>7400A0401</t>
  </si>
  <si>
    <t>MA301</t>
  </si>
  <si>
    <t>Manager III, HR Staff Recruitm</t>
  </si>
  <si>
    <t>700074</t>
  </si>
  <si>
    <t>7400A0403</t>
  </si>
  <si>
    <t>MA306</t>
  </si>
  <si>
    <t>Administrator, Substitute HR</t>
  </si>
  <si>
    <t>700099</t>
  </si>
  <si>
    <t>9990A0SUB</t>
  </si>
  <si>
    <t>55</t>
  </si>
  <si>
    <t>RR1</t>
  </si>
  <si>
    <t>RETD</t>
  </si>
  <si>
    <t>MA311</t>
  </si>
  <si>
    <t>Manager III, HR Staff District</t>
  </si>
  <si>
    <t>700076</t>
  </si>
  <si>
    <t>7400A0404</t>
  </si>
  <si>
    <t>MA314</t>
  </si>
  <si>
    <t>Manager III, HR Staffing MS</t>
  </si>
  <si>
    <t>700073</t>
  </si>
  <si>
    <t>7400A0402</t>
  </si>
  <si>
    <t>MA317</t>
  </si>
  <si>
    <t>Specialist, Procurement/Com</t>
  </si>
  <si>
    <t>790222</t>
  </si>
  <si>
    <t>7409V0300</t>
  </si>
  <si>
    <t>SP105</t>
  </si>
  <si>
    <t>Specialist, Certification</t>
  </si>
  <si>
    <t>702070</t>
  </si>
  <si>
    <t>7400U0700</t>
  </si>
  <si>
    <t>SP217</t>
  </si>
  <si>
    <t>Deputy/Chief Expense Allowance</t>
  </si>
  <si>
    <t>10</t>
  </si>
  <si>
    <t>74099ZZ95</t>
  </si>
  <si>
    <t>ZZ95</t>
  </si>
  <si>
    <t>17</t>
  </si>
  <si>
    <t>OTHER PAY-EXTRA ACTIVITY</t>
  </si>
  <si>
    <t>101.64.89.00.000101.740.0000</t>
  </si>
  <si>
    <t>STATE HEALTH INSURANCE</t>
  </si>
  <si>
    <t>TEACHERS RETIREMENT SYSTEM</t>
  </si>
  <si>
    <t>OTHER EMPLOYEE BENEFITS</t>
  </si>
  <si>
    <t>PURCHASED PROFESSIONAL AND TECHNICAL SERVICES</t>
  </si>
  <si>
    <t>PURCHASED PROFESSIONAL AND TECHNICAL SERVICES (300)</t>
  </si>
  <si>
    <t>95</t>
  </si>
  <si>
    <t>OTHER COST-PROFESSIONAL/TECHNI</t>
  </si>
  <si>
    <t>COMMUNICATION</t>
  </si>
  <si>
    <t>COMMUNICATION (530)</t>
  </si>
  <si>
    <t>97</t>
  </si>
  <si>
    <t>OTHER COST-POSTAGE</t>
  </si>
  <si>
    <t>TRAVEL - EMPLOYEES</t>
  </si>
  <si>
    <t>TRAVEL - EMPLOYEES (580)</t>
  </si>
  <si>
    <t>32</t>
  </si>
  <si>
    <t>TRAVEL-REGULAR</t>
  </si>
  <si>
    <t>SUPPLIES</t>
  </si>
  <si>
    <t>SUPPLIES (610)</t>
  </si>
  <si>
    <t>60</t>
  </si>
  <si>
    <t>PURCHASE OF EQUIPMENT - OTHER THAN BUSES AND COMPU</t>
  </si>
  <si>
    <t>PURCHASE OF EQUIPMENT - OTHER THAN BUSES AND COMPU (730)</t>
  </si>
  <si>
    <t>61</t>
  </si>
  <si>
    <t>92</t>
  </si>
  <si>
    <t>EQUIPMENT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</si>
</sst>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142</v>
      </c>
      <c r="C8" s="65" t="s">
        <v>64</v>
      </c>
      <c r="D8" s="67">
        <v>422582.12</v>
      </c>
      <c r="E8" s="67">
        <v>404752.81</v>
      </c>
      <c r="F8" s="67">
        <v>456031</v>
      </c>
      <c r="G8" s="67">
        <f>SUMIF(DISCRETIONARY!B11:B65536,"="&amp;SUMMARY!B8,DISCRETIONARY!$P$11:$P$65536)+SUMIF(PERSONNEL!$A$10:$A$65536,"="&amp;SUMMARY!B8,PERSONNEL!$L$10:$L$65536)</f>
        <v>469007.36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190</v>
      </c>
      <c r="C9" s="65" t="s">
        <v>115</v>
      </c>
      <c r="D9" s="67">
        <v>0</v>
      </c>
      <c r="E9" s="67">
        <v>0</v>
      </c>
      <c r="F9" s="67">
        <v>0</v>
      </c>
      <c r="G9" s="67">
        <f>SUMIF(DISCRETIONARY!B11:B65536,"="&amp;SUMMARY!B9,DISCRETIONARY!$P$11:$P$65536)+SUMIF(PERSONNEL!$A$10:$A$65536,"="&amp;SUMMARY!B9,PERSONNEL!$L$10:$L$65536)</f>
        <v>0</v>
      </c>
      <c r="J9" s="103" t="s">
        <v>58</v>
      </c>
      <c r="K9" s="67">
        <v>1336173</v>
      </c>
      <c r="L9" s="67">
        <v>1311390.02</v>
      </c>
      <c r="M9" s="67">
        <f>L9-K9</f>
        <v>-24782.97999999998</v>
      </c>
      <c r="N9" s="104">
        <f>M9/K9</f>
        <v>-0.01854773296571625</v>
      </c>
    </row>
    <row r="10" spans="1:14" ht="12.75">
      <c r="A10" s="65" t="s">
        <v>63</v>
      </c>
      <c r="B10" s="66">
        <v>191</v>
      </c>
      <c r="C10" s="65" t="s">
        <v>116</v>
      </c>
      <c r="D10" s="67">
        <v>1297449.56</v>
      </c>
      <c r="E10" s="67">
        <v>1075638.23</v>
      </c>
      <c r="F10" s="67">
        <v>880142</v>
      </c>
      <c r="G10" s="67">
        <f>SUMIF(DISCRETIONARY!B11:B65536,"="&amp;SUMMARY!B10,DISCRETIONARY!$P$11:$P$65536)+SUMIF(PERSONNEL!$A$10:$A$65536,"="&amp;SUMMARY!B10,PERSONNEL!$L$10:$L$65536)</f>
        <v>842382.66</v>
      </c>
      <c r="J10" s="103" t="s">
        <v>25</v>
      </c>
      <c r="K10" s="67">
        <v>374504</v>
      </c>
      <c r="L10" s="67">
        <v>319716.894456</v>
      </c>
      <c r="M10" s="67">
        <f>L10-K10</f>
        <v>-54787.10554399999</v>
      </c>
      <c r="N10" s="104">
        <f>M10/K10</f>
        <v>-0.14629244425693716</v>
      </c>
    </row>
    <row r="11" spans="1:14" ht="12.75">
      <c r="A11" s="65" t="s">
        <v>63</v>
      </c>
      <c r="B11" s="66">
        <v>210</v>
      </c>
      <c r="C11" s="65" t="s">
        <v>171</v>
      </c>
      <c r="D11" s="67">
        <v>122851.64</v>
      </c>
      <c r="E11" s="67">
        <v>127866.77</v>
      </c>
      <c r="F11" s="67">
        <v>188993</v>
      </c>
      <c r="G11" s="67">
        <f>SUMIF(DISCRETIONARY!B11:B65536,"="&amp;SUMMARY!B11,DISCRETIONARY!$P$11:$P$65536)+SUMIF(PERSONNEL!$A$10:$A$65536,"="&amp;SUMMARY!B11,PERSONNEL!$L$10:$L$65536)+SUM(PERSONNEL!$AD$10:$AE$65536)</f>
        <v>127027.19999999998</v>
      </c>
      <c r="J11" s="103" t="s">
        <v>59</v>
      </c>
      <c r="K11" s="67">
        <v>214718</v>
      </c>
      <c r="L11" s="67">
        <v>154000</v>
      </c>
      <c r="M11" s="67">
        <f>L11-K11</f>
        <v>-60718</v>
      </c>
      <c r="N11" s="104">
        <f>M11/K11</f>
        <v>-0.2827802047336507</v>
      </c>
    </row>
    <row r="12" spans="1:7" ht="12.75">
      <c r="A12" s="65" t="s">
        <v>63</v>
      </c>
      <c r="B12" s="66">
        <v>230</v>
      </c>
      <c r="C12" s="65" t="s">
        <v>172</v>
      </c>
      <c r="D12" s="67">
        <v>169965.05</v>
      </c>
      <c r="E12" s="67">
        <v>145371.91</v>
      </c>
      <c r="F12" s="67">
        <v>150101</v>
      </c>
      <c r="G12" s="67">
        <f>SUMIF(DISCRETIONARY!B11:B65536,"="&amp;SUMMARY!B12,DISCRETIONARY!$P$11:$P$65536)+SUMIF(PERSONNEL!$A$10:$A$65536,"="&amp;SUMMARY!B12,PERSONNEL!$L$10:$L$65536)+SUM(PERSONNEL!$AC$10:$AC$65536)</f>
        <v>159810.69445600003</v>
      </c>
    </row>
    <row r="13" spans="1:7" ht="12.75">
      <c r="A13" s="65" t="s">
        <v>63</v>
      </c>
      <c r="B13" s="66">
        <v>290</v>
      </c>
      <c r="C13" s="65" t="s">
        <v>173</v>
      </c>
      <c r="D13" s="67">
        <v>45907.09</v>
      </c>
      <c r="E13" s="67">
        <v>39420.55</v>
      </c>
      <c r="F13" s="67">
        <v>35410</v>
      </c>
      <c r="G13" s="67">
        <f>SUMIF(DISCRETIONARY!B11:B65536,"="&amp;SUMMARY!B13,DISCRETIONARY!$P$11:$P$65536)+SUM(DISCRETIONARY!$Q$10:$Q$65536)+SUMIF(PERSONNEL!$A$10:$A$65536,"="&amp;SUMMARY!B13,PERSONNEL!$L$10:$L$65536)+SUM(PERSONNEL!$AB$10:$AB$65536)</f>
        <v>32879</v>
      </c>
    </row>
    <row r="14" spans="1:7" ht="12.75">
      <c r="A14" s="65" t="s">
        <v>63</v>
      </c>
      <c r="B14" s="66">
        <v>300</v>
      </c>
      <c r="C14" s="65" t="s">
        <v>174</v>
      </c>
      <c r="D14" s="67">
        <v>0</v>
      </c>
      <c r="E14" s="67">
        <v>0</v>
      </c>
      <c r="F14" s="67">
        <v>180673</v>
      </c>
      <c r="G14" s="67">
        <f>SUMIF(DISCRETIONARY!B11:B65536,"="&amp;SUMMARY!B14,DISCRETIONARY!$P$11:$P$65536)+SUMIF(PERSONNEL!$A$10:$A$65536,"="&amp;SUMMARY!B14,PERSONNEL!$L$10:$L$65536)</f>
        <v>131000</v>
      </c>
    </row>
    <row r="15" spans="1:7" ht="12.75">
      <c r="A15" s="65" t="s">
        <v>63</v>
      </c>
      <c r="B15" s="66">
        <v>530</v>
      </c>
      <c r="C15" s="65" t="s">
        <v>178</v>
      </c>
      <c r="D15" s="67">
        <v>24095.68</v>
      </c>
      <c r="E15" s="67">
        <v>21147.63</v>
      </c>
      <c r="F15" s="67">
        <v>23494</v>
      </c>
      <c r="G15" s="67">
        <f>SUMIF(DISCRETIONARY!B11:B65536,"="&amp;SUMMARY!B15,DISCRETIONARY!$P$11:$P$65536)+SUMIF(PERSONNEL!$A$10:$A$65536,"="&amp;SUMMARY!B15,PERSONNEL!$L$10:$L$65536)</f>
        <v>16000</v>
      </c>
    </row>
    <row r="16" spans="1:7" ht="12.75">
      <c r="A16" s="65" t="s">
        <v>63</v>
      </c>
      <c r="B16" s="66">
        <v>580</v>
      </c>
      <c r="C16" s="65" t="s">
        <v>182</v>
      </c>
      <c r="D16" s="67">
        <v>0</v>
      </c>
      <c r="E16" s="67">
        <v>0</v>
      </c>
      <c r="F16" s="67">
        <v>0</v>
      </c>
      <c r="G16" s="67">
        <f>SUMIF(DISCRETIONARY!B11:B65536,"="&amp;SUMMARY!B16,DISCRETIONARY!$P$11:$P$65536)+SUMIF(PERSONNEL!$A$10:$A$65536,"="&amp;SUMMARY!B16,PERSONNEL!$L$10:$L$65536)</f>
        <v>0</v>
      </c>
    </row>
    <row r="17" spans="1:7" ht="12.75">
      <c r="A17" s="65" t="s">
        <v>63</v>
      </c>
      <c r="B17" s="66">
        <v>610</v>
      </c>
      <c r="C17" s="65" t="s">
        <v>186</v>
      </c>
      <c r="D17" s="67">
        <v>12563.27</v>
      </c>
      <c r="E17" s="67">
        <v>9797.13</v>
      </c>
      <c r="F17" s="67">
        <v>7940</v>
      </c>
      <c r="G17" s="67">
        <f>SUMIF(DISCRETIONARY!B11:B65536,"="&amp;SUMMARY!B17,DISCRETIONARY!$P$11:$P$65536)+SUMIF(PERSONNEL!$A$10:$A$65536,"="&amp;SUMMARY!B17,PERSONNEL!$L$10:$L$65536)</f>
        <v>7000</v>
      </c>
    </row>
    <row r="18" spans="1:7" ht="12.75">
      <c r="A18" s="65" t="s">
        <v>63</v>
      </c>
      <c r="B18" s="66">
        <v>730</v>
      </c>
      <c r="C18" s="65" t="s">
        <v>189</v>
      </c>
      <c r="D18" s="67">
        <v>7753.57</v>
      </c>
      <c r="E18" s="67">
        <v>0</v>
      </c>
      <c r="F18" s="67">
        <v>2611</v>
      </c>
      <c r="G18" s="67">
        <f>SUMIF(DISCRETIONARY!B11:B65536,"="&amp;SUMMARY!B18,DISCRETIONARY!$P$11:$P$65536)+SUMIF(PERSONNEL!$A$10:$A$65536,"="&amp;SUMMARY!B18,PERSONNEL!$L$10:$L$65536)</f>
        <v>0</v>
      </c>
    </row>
    <row r="19" ht="13.5" thickBot="1"/>
    <row r="20" spans="3:8" ht="13.5" thickBot="1">
      <c r="C20" s="108" t="s">
        <v>8</v>
      </c>
      <c r="D20" s="109">
        <f>SUM(D8:D18)</f>
        <v>2103167.98</v>
      </c>
      <c r="E20" s="110">
        <f>SUM(E8:E18)</f>
        <v>1823995.0299999998</v>
      </c>
      <c r="F20" s="110">
        <f>SUM(F8:F18)</f>
        <v>1925395</v>
      </c>
      <c r="G20" s="111">
        <f>SUM(G8:G18)</f>
        <v>1785106.914456</v>
      </c>
      <c r="H20" s="107">
        <f>(G20-F20)/F20</f>
        <v>-0.07286197665621855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3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DEPARTMENT OF EMPLOYMENT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740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Human Resources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45649.950000000004</v>
      </c>
      <c r="M9" s="55">
        <f>SUMIF($C10:$C65536,"=X",M10:M65536)</f>
        <v>34113.83</v>
      </c>
      <c r="N9" s="55">
        <f>SUMIF($C10:$C65536,"=X",N10:N65536)</f>
        <v>235363</v>
      </c>
      <c r="O9" s="92">
        <f>SUMIF($C10:$C65536,"=X",O10:O65536)</f>
        <v>79511.07</v>
      </c>
      <c r="P9" s="89">
        <f>SUMIF(C10:C65536,"=X",P10:P65536)+SUMIF(C10:C65536,"=X",Q10:Q65536)</f>
        <v>164265</v>
      </c>
      <c r="T9" s="93">
        <f>IF(N9=0,0,(P9-N9)/N9)</f>
        <v>-0.3020780666459894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117</v>
      </c>
      <c r="P11" s="61"/>
    </row>
    <row r="12" spans="1:19" ht="12.75" customHeight="1">
      <c r="A12" s="57">
        <v>2800</v>
      </c>
      <c r="B12" s="57">
        <v>191</v>
      </c>
      <c r="C12" s="57" t="s">
        <v>63</v>
      </c>
      <c r="D12" s="57" t="s">
        <v>67</v>
      </c>
      <c r="E12" s="58" t="s">
        <v>102</v>
      </c>
      <c r="F12" s="58" t="s">
        <v>168</v>
      </c>
      <c r="G12" s="58" t="s">
        <v>119</v>
      </c>
      <c r="H12" s="59" t="s">
        <v>71</v>
      </c>
      <c r="I12" s="57" t="s">
        <v>72</v>
      </c>
      <c r="J12" s="60" t="s">
        <v>73</v>
      </c>
      <c r="K12" s="52" t="s">
        <v>169</v>
      </c>
      <c r="L12" s="61">
        <v>1237.43</v>
      </c>
      <c r="M12" s="61">
        <v>3169.07</v>
      </c>
      <c r="N12" s="61">
        <v>20645</v>
      </c>
      <c r="O12" s="61">
        <v>0</v>
      </c>
      <c r="P12" s="18">
        <v>10000</v>
      </c>
      <c r="Q12" s="61">
        <f>P12*0.0265</f>
        <v>265</v>
      </c>
      <c r="R12" s="61">
        <v>290</v>
      </c>
      <c r="S12" s="57" t="s">
        <v>170</v>
      </c>
    </row>
    <row r="13" spans="1:16" ht="12.75" customHeight="1">
      <c r="A13" s="106" t="s">
        <v>175</v>
      </c>
      <c r="P13" s="61"/>
    </row>
    <row r="14" spans="1:16" ht="12.75" customHeight="1">
      <c r="A14" s="57">
        <v>2300</v>
      </c>
      <c r="B14" s="57">
        <v>300</v>
      </c>
      <c r="C14" s="57" t="s">
        <v>63</v>
      </c>
      <c r="D14" s="57" t="s">
        <v>67</v>
      </c>
      <c r="E14" s="58" t="s">
        <v>68</v>
      </c>
      <c r="F14" s="58" t="s">
        <v>176</v>
      </c>
      <c r="G14" s="58" t="s">
        <v>119</v>
      </c>
      <c r="H14" s="59" t="s">
        <v>71</v>
      </c>
      <c r="I14" s="57" t="s">
        <v>72</v>
      </c>
      <c r="J14" s="60" t="s">
        <v>73</v>
      </c>
      <c r="K14" s="52" t="s">
        <v>177</v>
      </c>
      <c r="L14" s="61">
        <v>0</v>
      </c>
      <c r="M14" s="61">
        <v>0</v>
      </c>
      <c r="N14" s="61">
        <v>159336</v>
      </c>
      <c r="O14" s="61">
        <v>69064.24</v>
      </c>
      <c r="P14" s="18">
        <v>110000</v>
      </c>
    </row>
    <row r="15" spans="1:16" ht="12.75" customHeight="1">
      <c r="A15" s="57">
        <v>2800</v>
      </c>
      <c r="B15" s="57">
        <v>300</v>
      </c>
      <c r="C15" s="57" t="s">
        <v>63</v>
      </c>
      <c r="D15" s="57" t="s">
        <v>67</v>
      </c>
      <c r="E15" s="58" t="s">
        <v>102</v>
      </c>
      <c r="F15" s="58" t="s">
        <v>176</v>
      </c>
      <c r="G15" s="58" t="s">
        <v>119</v>
      </c>
      <c r="H15" s="59" t="s">
        <v>71</v>
      </c>
      <c r="I15" s="57" t="s">
        <v>72</v>
      </c>
      <c r="J15" s="60" t="s">
        <v>73</v>
      </c>
      <c r="K15" s="52" t="s">
        <v>177</v>
      </c>
      <c r="L15" s="61">
        <v>0</v>
      </c>
      <c r="M15" s="61">
        <v>0</v>
      </c>
      <c r="N15" s="61">
        <v>21337</v>
      </c>
      <c r="O15" s="61">
        <v>388</v>
      </c>
      <c r="P15" s="18">
        <v>21000</v>
      </c>
    </row>
    <row r="16" spans="1:16" ht="12.75" customHeight="1">
      <c r="A16" s="106" t="s">
        <v>179</v>
      </c>
      <c r="P16" s="61"/>
    </row>
    <row r="17" spans="1:16" ht="12.75" customHeight="1">
      <c r="A17" s="57">
        <v>2800</v>
      </c>
      <c r="B17" s="57">
        <v>530</v>
      </c>
      <c r="C17" s="57" t="s">
        <v>63</v>
      </c>
      <c r="D17" s="57" t="s">
        <v>67</v>
      </c>
      <c r="E17" s="58" t="s">
        <v>102</v>
      </c>
      <c r="F17" s="58" t="s">
        <v>180</v>
      </c>
      <c r="G17" s="58" t="s">
        <v>119</v>
      </c>
      <c r="H17" s="59" t="s">
        <v>71</v>
      </c>
      <c r="I17" s="57" t="s">
        <v>72</v>
      </c>
      <c r="J17" s="60" t="s">
        <v>73</v>
      </c>
      <c r="K17" s="52" t="s">
        <v>181</v>
      </c>
      <c r="L17" s="61">
        <v>24095.68</v>
      </c>
      <c r="M17" s="61">
        <v>21147.63</v>
      </c>
      <c r="N17" s="61">
        <v>23494</v>
      </c>
      <c r="O17" s="61">
        <v>9617.66</v>
      </c>
      <c r="P17" s="18">
        <v>16000</v>
      </c>
    </row>
    <row r="18" spans="1:16" ht="12.75" customHeight="1">
      <c r="A18" s="106" t="s">
        <v>183</v>
      </c>
      <c r="P18" s="61"/>
    </row>
    <row r="19" spans="1:15" ht="12.75" customHeight="1">
      <c r="A19" s="57">
        <v>2800</v>
      </c>
      <c r="B19" s="57">
        <v>580</v>
      </c>
      <c r="C19" s="57" t="s">
        <v>63</v>
      </c>
      <c r="D19" s="57" t="s">
        <v>67</v>
      </c>
      <c r="E19" s="58" t="s">
        <v>102</v>
      </c>
      <c r="F19" s="58" t="s">
        <v>184</v>
      </c>
      <c r="G19" s="58" t="s">
        <v>119</v>
      </c>
      <c r="H19" s="59" t="s">
        <v>71</v>
      </c>
      <c r="I19" s="57" t="s">
        <v>72</v>
      </c>
      <c r="J19" s="60" t="s">
        <v>73</v>
      </c>
      <c r="K19" s="52" t="s">
        <v>185</v>
      </c>
      <c r="L19" s="61">
        <v>0</v>
      </c>
      <c r="M19" s="61">
        <v>0</v>
      </c>
      <c r="N19" s="61">
        <v>0</v>
      </c>
      <c r="O19" s="61">
        <v>0</v>
      </c>
    </row>
    <row r="20" spans="1:16" ht="12.75" customHeight="1">
      <c r="A20" s="106" t="s">
        <v>187</v>
      </c>
      <c r="P20" s="61"/>
    </row>
    <row r="21" spans="1:16" ht="12.75" customHeight="1">
      <c r="A21" s="57">
        <v>2300</v>
      </c>
      <c r="B21" s="57">
        <v>610</v>
      </c>
      <c r="C21" s="57" t="s">
        <v>63</v>
      </c>
      <c r="D21" s="57" t="s">
        <v>67</v>
      </c>
      <c r="E21" s="58" t="s">
        <v>68</v>
      </c>
      <c r="F21" s="58" t="s">
        <v>188</v>
      </c>
      <c r="G21" s="58" t="s">
        <v>119</v>
      </c>
      <c r="H21" s="59" t="s">
        <v>71</v>
      </c>
      <c r="I21" s="57" t="s">
        <v>72</v>
      </c>
      <c r="J21" s="60" t="s">
        <v>73</v>
      </c>
      <c r="K21" s="52" t="s">
        <v>186</v>
      </c>
      <c r="L21" s="61">
        <v>12563.27</v>
      </c>
      <c r="M21" s="61">
        <v>9797.13</v>
      </c>
      <c r="N21" s="61">
        <v>7940</v>
      </c>
      <c r="O21" s="61">
        <v>441.17</v>
      </c>
      <c r="P21" s="18">
        <v>7000</v>
      </c>
    </row>
    <row r="22" spans="1:16" ht="12.75" customHeight="1">
      <c r="A22" s="106" t="s">
        <v>190</v>
      </c>
      <c r="P22" s="61"/>
    </row>
    <row r="23" spans="1:15" ht="12.75" customHeight="1">
      <c r="A23" s="57">
        <v>2800</v>
      </c>
      <c r="B23" s="57">
        <v>730</v>
      </c>
      <c r="C23" s="57" t="s">
        <v>63</v>
      </c>
      <c r="D23" s="57" t="s">
        <v>67</v>
      </c>
      <c r="E23" s="58" t="s">
        <v>191</v>
      </c>
      <c r="F23" s="58" t="s">
        <v>192</v>
      </c>
      <c r="G23" s="58" t="s">
        <v>119</v>
      </c>
      <c r="H23" s="59" t="s">
        <v>71</v>
      </c>
      <c r="I23" s="57" t="s">
        <v>72</v>
      </c>
      <c r="J23" s="60" t="s">
        <v>73</v>
      </c>
      <c r="K23" s="52" t="s">
        <v>193</v>
      </c>
      <c r="L23" s="61">
        <v>7753.57</v>
      </c>
      <c r="M23" s="61">
        <v>0</v>
      </c>
      <c r="N23" s="61">
        <v>2611</v>
      </c>
      <c r="O23" s="61">
        <v>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3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DEPARTMENT OF EMPLOYMENT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22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740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Human Resources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1301390.02</v>
      </c>
      <c r="M8" s="72">
        <f>SUM(M11:M65536)</f>
        <v>319451.894456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142</v>
      </c>
      <c r="B11" s="23">
        <v>2300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37254.35</v>
      </c>
      <c r="M11" s="36">
        <v>12716.23418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19.6489</v>
      </c>
      <c r="Z11" s="23">
        <v>1</v>
      </c>
      <c r="AA11" s="99">
        <v>1</v>
      </c>
      <c r="AB11" s="78">
        <v>987</v>
      </c>
      <c r="AC11" s="78">
        <v>4574.83418</v>
      </c>
      <c r="AD11" s="78">
        <v>0</v>
      </c>
      <c r="AE11" s="78">
        <v>7154.4</v>
      </c>
    </row>
    <row r="12" spans="1:31" ht="12.75">
      <c r="A12" s="23">
        <v>142</v>
      </c>
      <c r="B12" s="23">
        <v>2300</v>
      </c>
      <c r="C12" s="30" t="s">
        <v>81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26819.31</v>
      </c>
      <c r="M12" s="36">
        <v>11158.811268</v>
      </c>
      <c r="P12" s="23" t="s">
        <v>82</v>
      </c>
      <c r="Q12" s="23" t="s">
        <v>83</v>
      </c>
      <c r="R12" s="23" t="s">
        <v>76</v>
      </c>
      <c r="S12" s="23" t="s">
        <v>84</v>
      </c>
      <c r="T12" s="23" t="s">
        <v>78</v>
      </c>
      <c r="U12" s="23" t="s">
        <v>79</v>
      </c>
      <c r="V12" s="23" t="s">
        <v>85</v>
      </c>
      <c r="W12" s="78">
        <v>13.591500000000002</v>
      </c>
      <c r="Z12" s="23">
        <v>1</v>
      </c>
      <c r="AA12" s="99">
        <v>1</v>
      </c>
      <c r="AB12" s="78">
        <v>711</v>
      </c>
      <c r="AC12" s="78">
        <v>3293.4112680000003</v>
      </c>
      <c r="AD12" s="78">
        <v>0</v>
      </c>
      <c r="AE12" s="78">
        <v>7154.4</v>
      </c>
    </row>
    <row r="13" spans="1:31" ht="12.75">
      <c r="A13" s="23">
        <v>142</v>
      </c>
      <c r="B13" s="23">
        <v>2300</v>
      </c>
      <c r="C13" s="30" t="s">
        <v>81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28918.85</v>
      </c>
      <c r="M13" s="36">
        <v>11471.63478</v>
      </c>
      <c r="P13" s="23" t="s">
        <v>82</v>
      </c>
      <c r="Q13" s="23" t="s">
        <v>83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86</v>
      </c>
      <c r="W13" s="78">
        <v>15.2526</v>
      </c>
      <c r="Z13" s="23">
        <v>1</v>
      </c>
      <c r="AA13" s="99">
        <v>1</v>
      </c>
      <c r="AB13" s="78">
        <v>766</v>
      </c>
      <c r="AC13" s="78">
        <v>3551.2347800000002</v>
      </c>
      <c r="AD13" s="78">
        <v>0</v>
      </c>
      <c r="AE13" s="78">
        <v>7154.4</v>
      </c>
    </row>
    <row r="14" spans="1:31" ht="12.75">
      <c r="A14" s="23">
        <v>142</v>
      </c>
      <c r="B14" s="23">
        <v>2300</v>
      </c>
      <c r="C14" s="30" t="s">
        <v>81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73</v>
      </c>
      <c r="K14" s="35">
        <v>1</v>
      </c>
      <c r="L14" s="36">
        <v>32068.17</v>
      </c>
      <c r="M14" s="36">
        <v>11942.371276</v>
      </c>
      <c r="P14" s="23" t="s">
        <v>82</v>
      </c>
      <c r="Q14" s="23" t="s">
        <v>83</v>
      </c>
      <c r="R14" s="23" t="s">
        <v>76</v>
      </c>
      <c r="S14" s="23" t="s">
        <v>84</v>
      </c>
      <c r="T14" s="23" t="s">
        <v>78</v>
      </c>
      <c r="U14" s="23" t="s">
        <v>79</v>
      </c>
      <c r="V14" s="23" t="s">
        <v>87</v>
      </c>
      <c r="W14" s="78">
        <v>16.9136</v>
      </c>
      <c r="Z14" s="23">
        <v>1</v>
      </c>
      <c r="AA14" s="99">
        <v>1</v>
      </c>
      <c r="AB14" s="78">
        <v>850</v>
      </c>
      <c r="AC14" s="78">
        <v>3937.971276</v>
      </c>
      <c r="AD14" s="78">
        <v>0</v>
      </c>
      <c r="AE14" s="78">
        <v>7154.4</v>
      </c>
    </row>
    <row r="15" spans="1:31" ht="12.75">
      <c r="A15" s="23">
        <v>142</v>
      </c>
      <c r="B15" s="23">
        <v>2300</v>
      </c>
      <c r="C15" s="30" t="s">
        <v>81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73</v>
      </c>
      <c r="K15" s="35">
        <v>1</v>
      </c>
      <c r="L15" s="36">
        <v>34692.6</v>
      </c>
      <c r="M15" s="36">
        <v>12333.65128</v>
      </c>
      <c r="P15" s="23" t="s">
        <v>82</v>
      </c>
      <c r="Q15" s="23" t="s">
        <v>83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88</v>
      </c>
      <c r="W15" s="78">
        <v>18.2978</v>
      </c>
      <c r="Z15" s="23">
        <v>1</v>
      </c>
      <c r="AA15" s="99">
        <v>1</v>
      </c>
      <c r="AB15" s="78">
        <v>919</v>
      </c>
      <c r="AC15" s="78">
        <v>4260.25128</v>
      </c>
      <c r="AD15" s="78">
        <v>0</v>
      </c>
      <c r="AE15" s="78">
        <v>7154.4</v>
      </c>
    </row>
    <row r="16" spans="1:31" ht="12.75">
      <c r="A16" s="23">
        <v>142</v>
      </c>
      <c r="B16" s="23">
        <v>2300</v>
      </c>
      <c r="C16" s="30" t="s">
        <v>81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73</v>
      </c>
      <c r="K16" s="35">
        <v>1</v>
      </c>
      <c r="L16" s="36">
        <v>35742.38</v>
      </c>
      <c r="M16" s="36">
        <v>12490.564264</v>
      </c>
      <c r="P16" s="23" t="s">
        <v>82</v>
      </c>
      <c r="Q16" s="23" t="s">
        <v>83</v>
      </c>
      <c r="R16" s="23" t="s">
        <v>76</v>
      </c>
      <c r="S16" s="23" t="s">
        <v>89</v>
      </c>
      <c r="T16" s="23" t="s">
        <v>78</v>
      </c>
      <c r="U16" s="23" t="s">
        <v>79</v>
      </c>
      <c r="V16" s="23" t="s">
        <v>90</v>
      </c>
      <c r="W16" s="78">
        <v>18.8515</v>
      </c>
      <c r="Z16" s="23">
        <v>1</v>
      </c>
      <c r="AA16" s="99">
        <v>1</v>
      </c>
      <c r="AB16" s="78">
        <v>947</v>
      </c>
      <c r="AC16" s="78">
        <v>4389.164264</v>
      </c>
      <c r="AD16" s="78">
        <v>0</v>
      </c>
      <c r="AE16" s="78">
        <v>7154.4</v>
      </c>
    </row>
    <row r="17" spans="1:31" ht="12.75">
      <c r="A17" s="23">
        <v>142</v>
      </c>
      <c r="B17" s="23">
        <v>2300</v>
      </c>
      <c r="C17" s="30" t="s">
        <v>91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73</v>
      </c>
      <c r="K17" s="35">
        <v>1</v>
      </c>
      <c r="L17" s="36">
        <v>52940.19</v>
      </c>
      <c r="M17" s="36">
        <v>7904.055332000001</v>
      </c>
      <c r="P17" s="23" t="s">
        <v>92</v>
      </c>
      <c r="Q17" s="23" t="s">
        <v>93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94</v>
      </c>
      <c r="W17" s="78">
        <v>27.922000000000004</v>
      </c>
      <c r="Z17" s="23">
        <v>1</v>
      </c>
      <c r="AA17" s="99">
        <v>1</v>
      </c>
      <c r="AB17" s="78">
        <v>1403</v>
      </c>
      <c r="AC17" s="78">
        <v>6501.055332000001</v>
      </c>
      <c r="AD17" s="78">
        <v>0</v>
      </c>
      <c r="AE17" s="78">
        <v>0</v>
      </c>
    </row>
    <row r="18" spans="1:31" ht="12.75">
      <c r="A18" s="23">
        <v>142</v>
      </c>
      <c r="B18" s="23">
        <v>2300</v>
      </c>
      <c r="C18" s="30" t="s">
        <v>95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73</v>
      </c>
      <c r="K18" s="35">
        <v>1</v>
      </c>
      <c r="L18" s="36">
        <v>32950.88</v>
      </c>
      <c r="M18" s="36">
        <v>4919.368064</v>
      </c>
      <c r="P18" s="23" t="s">
        <v>96</v>
      </c>
      <c r="Q18" s="23" t="s">
        <v>97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98</v>
      </c>
      <c r="W18" s="78">
        <v>17.3792</v>
      </c>
      <c r="Z18" s="23">
        <v>1</v>
      </c>
      <c r="AA18" s="99">
        <v>1</v>
      </c>
      <c r="AB18" s="78">
        <v>873</v>
      </c>
      <c r="AC18" s="78">
        <v>4046.368064</v>
      </c>
      <c r="AD18" s="78">
        <v>0</v>
      </c>
      <c r="AE18" s="78">
        <v>0</v>
      </c>
    </row>
    <row r="19" spans="1:31" ht="12.75">
      <c r="A19" s="23">
        <v>142</v>
      </c>
      <c r="B19" s="23">
        <v>2300</v>
      </c>
      <c r="C19" s="30" t="s">
        <v>95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73</v>
      </c>
      <c r="K19" s="35">
        <v>1</v>
      </c>
      <c r="L19" s="36">
        <v>32950.88</v>
      </c>
      <c r="M19" s="36">
        <v>4919.368064</v>
      </c>
      <c r="P19" s="23" t="s">
        <v>96</v>
      </c>
      <c r="Q19" s="23" t="s">
        <v>97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98</v>
      </c>
      <c r="W19" s="78">
        <v>17.3792</v>
      </c>
      <c r="Z19" s="23">
        <v>1</v>
      </c>
      <c r="AA19" s="99">
        <v>1</v>
      </c>
      <c r="AB19" s="78">
        <v>873</v>
      </c>
      <c r="AC19" s="78">
        <v>4046.368064</v>
      </c>
      <c r="AD19" s="78">
        <v>0</v>
      </c>
      <c r="AE19" s="78">
        <v>0</v>
      </c>
    </row>
    <row r="20" spans="1:31" ht="12.75">
      <c r="A20" s="23">
        <v>142</v>
      </c>
      <c r="B20" s="23">
        <v>2300</v>
      </c>
      <c r="C20" s="30" t="s">
        <v>95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73</v>
      </c>
      <c r="K20" s="35">
        <v>1</v>
      </c>
      <c r="L20" s="36">
        <v>37812.17</v>
      </c>
      <c r="M20" s="36">
        <v>5645.334476</v>
      </c>
      <c r="P20" s="23" t="s">
        <v>96</v>
      </c>
      <c r="Q20" s="23" t="s">
        <v>97</v>
      </c>
      <c r="R20" s="23" t="s">
        <v>76</v>
      </c>
      <c r="S20" s="23" t="s">
        <v>84</v>
      </c>
      <c r="T20" s="23" t="s">
        <v>78</v>
      </c>
      <c r="U20" s="23" t="s">
        <v>79</v>
      </c>
      <c r="V20" s="23" t="s">
        <v>99</v>
      </c>
      <c r="W20" s="78">
        <v>19.9431</v>
      </c>
      <c r="Z20" s="23">
        <v>1</v>
      </c>
      <c r="AA20" s="99">
        <v>1</v>
      </c>
      <c r="AB20" s="78">
        <v>1002</v>
      </c>
      <c r="AC20" s="78">
        <v>4643.334476</v>
      </c>
      <c r="AD20" s="78">
        <v>0</v>
      </c>
      <c r="AE20" s="78">
        <v>0</v>
      </c>
    </row>
    <row r="21" spans="1:31" ht="12.75">
      <c r="A21" s="23">
        <v>142</v>
      </c>
      <c r="B21" s="23">
        <v>2300</v>
      </c>
      <c r="C21" s="30" t="s">
        <v>95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73</v>
      </c>
      <c r="K21" s="35">
        <v>1</v>
      </c>
      <c r="L21" s="36">
        <v>40242.82</v>
      </c>
      <c r="M21" s="36">
        <v>13162.218296</v>
      </c>
      <c r="P21" s="23" t="s">
        <v>96</v>
      </c>
      <c r="Q21" s="23" t="s">
        <v>97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100</v>
      </c>
      <c r="W21" s="78">
        <v>21.2251</v>
      </c>
      <c r="Z21" s="23">
        <v>1</v>
      </c>
      <c r="AA21" s="99">
        <v>1</v>
      </c>
      <c r="AB21" s="78">
        <v>1066</v>
      </c>
      <c r="AC21" s="78">
        <v>4941.818296</v>
      </c>
      <c r="AD21" s="78">
        <v>0</v>
      </c>
      <c r="AE21" s="78">
        <v>7154.4</v>
      </c>
    </row>
    <row r="22" spans="1:31" ht="12.75">
      <c r="A22" s="23">
        <v>142</v>
      </c>
      <c r="B22" s="23">
        <v>2800</v>
      </c>
      <c r="C22" s="30" t="s">
        <v>101</v>
      </c>
      <c r="D22" s="31" t="s">
        <v>67</v>
      </c>
      <c r="E22" s="32" t="s">
        <v>102</v>
      </c>
      <c r="F22" s="32" t="s">
        <v>84</v>
      </c>
      <c r="G22" s="32" t="s">
        <v>103</v>
      </c>
      <c r="H22" s="33" t="s">
        <v>71</v>
      </c>
      <c r="I22" s="31" t="s">
        <v>72</v>
      </c>
      <c r="J22" s="34" t="s">
        <v>73</v>
      </c>
      <c r="K22" s="35">
        <v>1</v>
      </c>
      <c r="L22" s="36">
        <v>35742.38</v>
      </c>
      <c r="M22" s="36">
        <v>12490.564264</v>
      </c>
      <c r="P22" s="23" t="s">
        <v>104</v>
      </c>
      <c r="Q22" s="23" t="s">
        <v>105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90</v>
      </c>
      <c r="W22" s="78">
        <v>18.8515</v>
      </c>
      <c r="Z22" s="23">
        <v>1</v>
      </c>
      <c r="AA22" s="99">
        <v>1</v>
      </c>
      <c r="AB22" s="78">
        <v>947</v>
      </c>
      <c r="AC22" s="78">
        <v>4389.164264</v>
      </c>
      <c r="AD22" s="78">
        <v>0</v>
      </c>
      <c r="AE22" s="78">
        <v>7154.4</v>
      </c>
    </row>
    <row r="23" spans="1:31" ht="12.75">
      <c r="A23" s="23">
        <v>142</v>
      </c>
      <c r="B23" s="23">
        <v>2800</v>
      </c>
      <c r="C23" s="30" t="s">
        <v>106</v>
      </c>
      <c r="D23" s="31" t="s">
        <v>67</v>
      </c>
      <c r="E23" s="32" t="s">
        <v>102</v>
      </c>
      <c r="F23" s="32" t="s">
        <v>84</v>
      </c>
      <c r="G23" s="32" t="s">
        <v>103</v>
      </c>
      <c r="H23" s="33" t="s">
        <v>71</v>
      </c>
      <c r="I23" s="31" t="s">
        <v>72</v>
      </c>
      <c r="J23" s="34" t="s">
        <v>73</v>
      </c>
      <c r="K23" s="35">
        <v>1</v>
      </c>
      <c r="L23" s="36">
        <v>39218.57</v>
      </c>
      <c r="M23" s="36">
        <v>13009.440396</v>
      </c>
      <c r="P23" s="23" t="s">
        <v>107</v>
      </c>
      <c r="Q23" s="23" t="s">
        <v>108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109</v>
      </c>
      <c r="W23" s="78">
        <v>20.6849</v>
      </c>
      <c r="Z23" s="23">
        <v>1</v>
      </c>
      <c r="AA23" s="99">
        <v>1</v>
      </c>
      <c r="AB23" s="78">
        <v>1039</v>
      </c>
      <c r="AC23" s="78">
        <v>4816.040396</v>
      </c>
      <c r="AD23" s="78">
        <v>0</v>
      </c>
      <c r="AE23" s="78">
        <v>7154.4</v>
      </c>
    </row>
    <row r="24" spans="1:31" ht="12.75">
      <c r="A24" s="23">
        <v>142</v>
      </c>
      <c r="B24" s="23">
        <v>2800</v>
      </c>
      <c r="C24" s="30" t="s">
        <v>110</v>
      </c>
      <c r="D24" s="31" t="s">
        <v>67</v>
      </c>
      <c r="E24" s="32" t="s">
        <v>102</v>
      </c>
      <c r="F24" s="32" t="s">
        <v>84</v>
      </c>
      <c r="G24" s="32" t="s">
        <v>103</v>
      </c>
      <c r="H24" s="33" t="s">
        <v>71</v>
      </c>
      <c r="I24" s="31" t="s">
        <v>72</v>
      </c>
      <c r="J24" s="34" t="s">
        <v>73</v>
      </c>
      <c r="K24" s="35">
        <v>0</v>
      </c>
      <c r="L24" s="36">
        <v>1653.81</v>
      </c>
      <c r="M24" s="36">
        <v>247.08786800000001</v>
      </c>
      <c r="Q24" s="23" t="s">
        <v>111</v>
      </c>
      <c r="R24" s="23" t="s">
        <v>112</v>
      </c>
      <c r="S24" s="23" t="s">
        <v>77</v>
      </c>
      <c r="T24" s="23" t="s">
        <v>78</v>
      </c>
      <c r="U24" s="23" t="s">
        <v>113</v>
      </c>
      <c r="V24" s="23" t="s">
        <v>114</v>
      </c>
      <c r="W24" s="78">
        <v>0</v>
      </c>
      <c r="Z24" s="23">
        <v>0</v>
      </c>
      <c r="AA24" s="99">
        <v>1</v>
      </c>
      <c r="AB24" s="78">
        <v>44</v>
      </c>
      <c r="AC24" s="78">
        <v>203.08786800000001</v>
      </c>
      <c r="AD24" s="78">
        <v>0</v>
      </c>
      <c r="AE24" s="78">
        <v>0</v>
      </c>
    </row>
    <row r="25" ht="12.75">
      <c r="A25" s="105" t="s">
        <v>117</v>
      </c>
    </row>
    <row r="26" spans="1:31" ht="12.75">
      <c r="A26" s="23">
        <v>191</v>
      </c>
      <c r="B26" s="23">
        <v>2800</v>
      </c>
      <c r="C26" s="30" t="s">
        <v>118</v>
      </c>
      <c r="D26" s="31" t="s">
        <v>67</v>
      </c>
      <c r="E26" s="32" t="s">
        <v>102</v>
      </c>
      <c r="F26" s="32" t="s">
        <v>77</v>
      </c>
      <c r="G26" s="32" t="s">
        <v>119</v>
      </c>
      <c r="H26" s="33" t="s">
        <v>71</v>
      </c>
      <c r="I26" s="31" t="s">
        <v>72</v>
      </c>
      <c r="J26" s="34" t="s">
        <v>73</v>
      </c>
      <c r="K26" s="35">
        <v>1</v>
      </c>
      <c r="L26" s="36">
        <v>100368.9</v>
      </c>
      <c r="M26" s="36">
        <v>26325.30092</v>
      </c>
      <c r="P26" s="23" t="s">
        <v>120</v>
      </c>
      <c r="Q26" s="23" t="s">
        <v>121</v>
      </c>
      <c r="R26" s="23" t="s">
        <v>76</v>
      </c>
      <c r="S26" s="23" t="s">
        <v>84</v>
      </c>
      <c r="T26" s="23" t="s">
        <v>122</v>
      </c>
      <c r="U26" s="23" t="s">
        <v>79</v>
      </c>
      <c r="V26" s="23" t="s">
        <v>123</v>
      </c>
      <c r="W26" s="78">
        <v>52.93719999999999</v>
      </c>
      <c r="Z26" s="23">
        <v>1</v>
      </c>
      <c r="AA26" s="99">
        <v>1</v>
      </c>
      <c r="AB26" s="78">
        <v>2660</v>
      </c>
      <c r="AC26" s="78">
        <v>12325.30092</v>
      </c>
      <c r="AD26" s="78">
        <v>11340</v>
      </c>
      <c r="AE26" s="78">
        <v>0</v>
      </c>
    </row>
    <row r="27" spans="1:31" ht="12.75">
      <c r="A27" s="23">
        <v>191</v>
      </c>
      <c r="B27" s="23">
        <v>2800</v>
      </c>
      <c r="C27" s="30" t="s">
        <v>124</v>
      </c>
      <c r="D27" s="31" t="s">
        <v>67</v>
      </c>
      <c r="E27" s="32" t="s">
        <v>102</v>
      </c>
      <c r="F27" s="32" t="s">
        <v>77</v>
      </c>
      <c r="G27" s="32" t="s">
        <v>119</v>
      </c>
      <c r="H27" s="33" t="s">
        <v>71</v>
      </c>
      <c r="I27" s="31" t="s">
        <v>72</v>
      </c>
      <c r="J27" s="34" t="s">
        <v>73</v>
      </c>
      <c r="K27" s="35">
        <v>1</v>
      </c>
      <c r="L27" s="36">
        <v>158547.05</v>
      </c>
      <c r="M27" s="36">
        <v>35010.57774</v>
      </c>
      <c r="P27" s="23" t="s">
        <v>125</v>
      </c>
      <c r="Q27" s="23" t="s">
        <v>126</v>
      </c>
      <c r="R27" s="23" t="s">
        <v>76</v>
      </c>
      <c r="S27" s="23" t="s">
        <v>84</v>
      </c>
      <c r="T27" s="23" t="s">
        <v>122</v>
      </c>
      <c r="U27" s="23" t="s">
        <v>79</v>
      </c>
      <c r="V27" s="23" t="s">
        <v>127</v>
      </c>
      <c r="W27" s="78">
        <v>83.62190000000001</v>
      </c>
      <c r="Z27" s="23">
        <v>1</v>
      </c>
      <c r="AA27" s="99">
        <v>1</v>
      </c>
      <c r="AB27" s="78">
        <v>4201</v>
      </c>
      <c r="AC27" s="78">
        <v>19469.57774</v>
      </c>
      <c r="AD27" s="78">
        <v>11340</v>
      </c>
      <c r="AE27" s="78">
        <v>0</v>
      </c>
    </row>
    <row r="28" spans="1:31" ht="12.75">
      <c r="A28" s="23">
        <v>191</v>
      </c>
      <c r="B28" s="23">
        <v>2800</v>
      </c>
      <c r="C28" s="30" t="s">
        <v>128</v>
      </c>
      <c r="D28" s="31" t="s">
        <v>67</v>
      </c>
      <c r="E28" s="32" t="s">
        <v>102</v>
      </c>
      <c r="F28" s="32" t="s">
        <v>77</v>
      </c>
      <c r="G28" s="32" t="s">
        <v>129</v>
      </c>
      <c r="H28" s="33" t="s">
        <v>71</v>
      </c>
      <c r="I28" s="31" t="s">
        <v>72</v>
      </c>
      <c r="J28" s="34" t="s">
        <v>73</v>
      </c>
      <c r="K28" s="35">
        <v>1</v>
      </c>
      <c r="L28" s="36">
        <v>87390.74</v>
      </c>
      <c r="M28" s="36">
        <v>20201.982872</v>
      </c>
      <c r="P28" s="23" t="s">
        <v>130</v>
      </c>
      <c r="Q28" s="23" t="s">
        <v>131</v>
      </c>
      <c r="R28" s="23" t="s">
        <v>76</v>
      </c>
      <c r="S28" s="23" t="s">
        <v>84</v>
      </c>
      <c r="T28" s="23" t="s">
        <v>122</v>
      </c>
      <c r="U28" s="23" t="s">
        <v>79</v>
      </c>
      <c r="V28" s="23" t="s">
        <v>132</v>
      </c>
      <c r="W28" s="78">
        <v>46.092200000000005</v>
      </c>
      <c r="Z28" s="23">
        <v>1</v>
      </c>
      <c r="AA28" s="99">
        <v>1</v>
      </c>
      <c r="AB28" s="78">
        <v>2316</v>
      </c>
      <c r="AC28" s="78">
        <v>10731.582872</v>
      </c>
      <c r="AD28" s="78">
        <v>0</v>
      </c>
      <c r="AE28" s="78">
        <v>7154.4</v>
      </c>
    </row>
    <row r="29" spans="1:31" ht="12.75">
      <c r="A29" s="23">
        <v>191</v>
      </c>
      <c r="B29" s="23">
        <v>2800</v>
      </c>
      <c r="C29" s="30" t="s">
        <v>133</v>
      </c>
      <c r="D29" s="31" t="s">
        <v>67</v>
      </c>
      <c r="E29" s="32" t="s">
        <v>102</v>
      </c>
      <c r="F29" s="32" t="s">
        <v>77</v>
      </c>
      <c r="G29" s="32" t="s">
        <v>129</v>
      </c>
      <c r="H29" s="33" t="s">
        <v>71</v>
      </c>
      <c r="I29" s="31" t="s">
        <v>72</v>
      </c>
      <c r="J29" s="34" t="s">
        <v>73</v>
      </c>
      <c r="K29" s="35">
        <v>1</v>
      </c>
      <c r="L29" s="36">
        <v>79963.21</v>
      </c>
      <c r="M29" s="36">
        <v>23278.482188</v>
      </c>
      <c r="P29" s="23" t="s">
        <v>134</v>
      </c>
      <c r="Q29" s="23" t="s">
        <v>135</v>
      </c>
      <c r="R29" s="23" t="s">
        <v>76</v>
      </c>
      <c r="S29" s="23" t="s">
        <v>77</v>
      </c>
      <c r="T29" s="23" t="s">
        <v>122</v>
      </c>
      <c r="U29" s="23" t="s">
        <v>79</v>
      </c>
      <c r="V29" s="23" t="s">
        <v>136</v>
      </c>
      <c r="W29" s="78">
        <v>42.1747</v>
      </c>
      <c r="Z29" s="23">
        <v>1</v>
      </c>
      <c r="AA29" s="99">
        <v>1</v>
      </c>
      <c r="AB29" s="78">
        <v>2119</v>
      </c>
      <c r="AC29" s="78">
        <v>9819.482188000002</v>
      </c>
      <c r="AD29" s="78">
        <v>11340</v>
      </c>
      <c r="AE29" s="78">
        <v>0</v>
      </c>
    </row>
    <row r="30" spans="1:31" ht="12.75">
      <c r="A30" s="23">
        <v>191</v>
      </c>
      <c r="B30" s="23">
        <v>2800</v>
      </c>
      <c r="C30" s="30" t="s">
        <v>137</v>
      </c>
      <c r="D30" s="31" t="s">
        <v>67</v>
      </c>
      <c r="E30" s="32" t="s">
        <v>102</v>
      </c>
      <c r="F30" s="32" t="s">
        <v>77</v>
      </c>
      <c r="G30" s="32" t="s">
        <v>129</v>
      </c>
      <c r="H30" s="33" t="s">
        <v>71</v>
      </c>
      <c r="I30" s="31" t="s">
        <v>72</v>
      </c>
      <c r="J30" s="34" t="s">
        <v>73</v>
      </c>
      <c r="K30" s="35">
        <v>1</v>
      </c>
      <c r="L30" s="36">
        <v>86739.7</v>
      </c>
      <c r="M30" s="36">
        <v>12950.63516</v>
      </c>
      <c r="P30" s="23" t="s">
        <v>138</v>
      </c>
      <c r="Q30" s="23" t="s">
        <v>139</v>
      </c>
      <c r="R30" s="23" t="s">
        <v>76</v>
      </c>
      <c r="S30" s="23" t="s">
        <v>77</v>
      </c>
      <c r="T30" s="23" t="s">
        <v>122</v>
      </c>
      <c r="U30" s="23" t="s">
        <v>79</v>
      </c>
      <c r="V30" s="23" t="s">
        <v>140</v>
      </c>
      <c r="W30" s="78">
        <v>45.7488</v>
      </c>
      <c r="Z30" s="23">
        <v>1</v>
      </c>
      <c r="AA30" s="99">
        <v>1</v>
      </c>
      <c r="AB30" s="78">
        <v>2299</v>
      </c>
      <c r="AC30" s="78">
        <v>10651.63516</v>
      </c>
      <c r="AD30" s="78">
        <v>0</v>
      </c>
      <c r="AE30" s="78">
        <v>0</v>
      </c>
    </row>
    <row r="31" spans="1:31" ht="12.75">
      <c r="A31" s="23">
        <v>191</v>
      </c>
      <c r="B31" s="23">
        <v>2800</v>
      </c>
      <c r="C31" s="30" t="s">
        <v>141</v>
      </c>
      <c r="D31" s="31" t="s">
        <v>67</v>
      </c>
      <c r="E31" s="32" t="s">
        <v>102</v>
      </c>
      <c r="F31" s="32" t="s">
        <v>77</v>
      </c>
      <c r="G31" s="32" t="s">
        <v>129</v>
      </c>
      <c r="H31" s="33" t="s">
        <v>71</v>
      </c>
      <c r="I31" s="31" t="s">
        <v>72</v>
      </c>
      <c r="J31" s="34" t="s">
        <v>73</v>
      </c>
      <c r="K31" s="35">
        <v>0</v>
      </c>
      <c r="L31" s="36">
        <v>0</v>
      </c>
      <c r="M31" s="36">
        <v>0</v>
      </c>
      <c r="P31" s="23" t="s">
        <v>142</v>
      </c>
      <c r="Q31" s="23" t="s">
        <v>143</v>
      </c>
      <c r="R31" s="23" t="s">
        <v>76</v>
      </c>
      <c r="S31" s="23" t="s">
        <v>144</v>
      </c>
      <c r="T31" s="23" t="s">
        <v>145</v>
      </c>
      <c r="U31" s="23" t="s">
        <v>146</v>
      </c>
      <c r="V31" s="23" t="s">
        <v>147</v>
      </c>
      <c r="W31" s="78">
        <v>49.3229</v>
      </c>
      <c r="Z31" s="23">
        <v>0</v>
      </c>
      <c r="AA31" s="99">
        <v>1</v>
      </c>
      <c r="AB31" s="78">
        <v>0</v>
      </c>
      <c r="AC31" s="78">
        <v>0</v>
      </c>
      <c r="AD31" s="78">
        <v>0</v>
      </c>
      <c r="AE31" s="78">
        <v>0</v>
      </c>
    </row>
    <row r="32" spans="1:31" ht="12.75">
      <c r="A32" s="23">
        <v>191</v>
      </c>
      <c r="B32" s="23">
        <v>2800</v>
      </c>
      <c r="C32" s="30" t="s">
        <v>148</v>
      </c>
      <c r="D32" s="31" t="s">
        <v>67</v>
      </c>
      <c r="E32" s="32" t="s">
        <v>102</v>
      </c>
      <c r="F32" s="32" t="s">
        <v>77</v>
      </c>
      <c r="G32" s="32" t="s">
        <v>129</v>
      </c>
      <c r="H32" s="33" t="s">
        <v>71</v>
      </c>
      <c r="I32" s="31" t="s">
        <v>72</v>
      </c>
      <c r="J32" s="34" t="s">
        <v>73</v>
      </c>
      <c r="K32" s="35">
        <v>1</v>
      </c>
      <c r="L32" s="36">
        <v>97582.1</v>
      </c>
      <c r="M32" s="36">
        <v>21723.48188</v>
      </c>
      <c r="P32" s="23" t="s">
        <v>149</v>
      </c>
      <c r="Q32" s="23" t="s">
        <v>150</v>
      </c>
      <c r="R32" s="23" t="s">
        <v>76</v>
      </c>
      <c r="S32" s="23" t="s">
        <v>77</v>
      </c>
      <c r="T32" s="23" t="s">
        <v>122</v>
      </c>
      <c r="U32" s="23" t="s">
        <v>79</v>
      </c>
      <c r="V32" s="23" t="s">
        <v>151</v>
      </c>
      <c r="W32" s="78">
        <v>51.4674</v>
      </c>
      <c r="Z32" s="23">
        <v>1</v>
      </c>
      <c r="AA32" s="99">
        <v>1</v>
      </c>
      <c r="AB32" s="78">
        <v>2586</v>
      </c>
      <c r="AC32" s="78">
        <v>11983.081880000002</v>
      </c>
      <c r="AD32" s="78">
        <v>0</v>
      </c>
      <c r="AE32" s="78">
        <v>7154.4</v>
      </c>
    </row>
    <row r="33" spans="1:31" ht="12.75">
      <c r="A33" s="23">
        <v>191</v>
      </c>
      <c r="B33" s="23">
        <v>2800</v>
      </c>
      <c r="C33" s="30" t="s">
        <v>152</v>
      </c>
      <c r="D33" s="31" t="s">
        <v>67</v>
      </c>
      <c r="E33" s="32" t="s">
        <v>102</v>
      </c>
      <c r="F33" s="32" t="s">
        <v>77</v>
      </c>
      <c r="G33" s="32" t="s">
        <v>129</v>
      </c>
      <c r="H33" s="33" t="s">
        <v>71</v>
      </c>
      <c r="I33" s="31" t="s">
        <v>72</v>
      </c>
      <c r="J33" s="34" t="s">
        <v>73</v>
      </c>
      <c r="K33" s="35">
        <v>1</v>
      </c>
      <c r="L33" s="36">
        <v>101648</v>
      </c>
      <c r="M33" s="36">
        <v>14058.3744</v>
      </c>
      <c r="P33" s="23" t="s">
        <v>153</v>
      </c>
      <c r="Q33" s="23" t="s">
        <v>154</v>
      </c>
      <c r="R33" s="23" t="s">
        <v>76</v>
      </c>
      <c r="S33" s="23" t="s">
        <v>77</v>
      </c>
      <c r="T33" s="23" t="s">
        <v>122</v>
      </c>
      <c r="U33" s="23" t="s">
        <v>79</v>
      </c>
      <c r="V33" s="23" t="s">
        <v>155</v>
      </c>
      <c r="W33" s="78">
        <v>53.6118</v>
      </c>
      <c r="Z33" s="23">
        <v>1</v>
      </c>
      <c r="AA33" s="99">
        <v>1</v>
      </c>
      <c r="AB33" s="78">
        <v>1576</v>
      </c>
      <c r="AC33" s="78">
        <v>12482.3744</v>
      </c>
      <c r="AD33" s="78">
        <v>0</v>
      </c>
      <c r="AE33" s="78">
        <v>0</v>
      </c>
    </row>
    <row r="34" spans="1:31" ht="12.75">
      <c r="A34" s="23">
        <v>191</v>
      </c>
      <c r="B34" s="23">
        <v>2800</v>
      </c>
      <c r="C34" s="30" t="s">
        <v>156</v>
      </c>
      <c r="D34" s="31" t="s">
        <v>67</v>
      </c>
      <c r="E34" s="32" t="s">
        <v>102</v>
      </c>
      <c r="F34" s="32" t="s">
        <v>89</v>
      </c>
      <c r="G34" s="32" t="s">
        <v>119</v>
      </c>
      <c r="H34" s="33" t="s">
        <v>71</v>
      </c>
      <c r="I34" s="31" t="s">
        <v>72</v>
      </c>
      <c r="J34" s="34" t="s">
        <v>73</v>
      </c>
      <c r="K34" s="35">
        <v>1</v>
      </c>
      <c r="L34" s="36">
        <v>49478.46</v>
      </c>
      <c r="M34" s="36">
        <v>14541.354888</v>
      </c>
      <c r="P34" s="23" t="s">
        <v>157</v>
      </c>
      <c r="Q34" s="23" t="s">
        <v>158</v>
      </c>
      <c r="R34" s="23" t="s">
        <v>76</v>
      </c>
      <c r="S34" s="23" t="s">
        <v>77</v>
      </c>
      <c r="T34" s="23" t="s">
        <v>122</v>
      </c>
      <c r="U34" s="23" t="s">
        <v>79</v>
      </c>
      <c r="V34" s="23" t="s">
        <v>159</v>
      </c>
      <c r="W34" s="78">
        <v>26.0962</v>
      </c>
      <c r="Z34" s="23">
        <v>1</v>
      </c>
      <c r="AA34" s="99">
        <v>1</v>
      </c>
      <c r="AB34" s="78">
        <v>1311</v>
      </c>
      <c r="AC34" s="78">
        <v>6075.954888</v>
      </c>
      <c r="AD34" s="78">
        <v>0</v>
      </c>
      <c r="AE34" s="78">
        <v>7154.4</v>
      </c>
    </row>
    <row r="35" spans="1:31" ht="12.75">
      <c r="A35" s="23">
        <v>191</v>
      </c>
      <c r="B35" s="23">
        <v>2800</v>
      </c>
      <c r="C35" s="30" t="s">
        <v>160</v>
      </c>
      <c r="D35" s="31" t="s">
        <v>67</v>
      </c>
      <c r="E35" s="32" t="s">
        <v>102</v>
      </c>
      <c r="F35" s="32" t="s">
        <v>89</v>
      </c>
      <c r="G35" s="32" t="s">
        <v>129</v>
      </c>
      <c r="H35" s="33" t="s">
        <v>71</v>
      </c>
      <c r="I35" s="31" t="s">
        <v>72</v>
      </c>
      <c r="J35" s="34" t="s">
        <v>73</v>
      </c>
      <c r="K35" s="35">
        <v>1</v>
      </c>
      <c r="L35" s="36">
        <v>68564.5</v>
      </c>
      <c r="M35" s="36">
        <v>16637.120600000002</v>
      </c>
      <c r="P35" s="23" t="s">
        <v>161</v>
      </c>
      <c r="Q35" s="23" t="s">
        <v>162</v>
      </c>
      <c r="R35" s="23" t="s">
        <v>76</v>
      </c>
      <c r="S35" s="23" t="s">
        <v>77</v>
      </c>
      <c r="T35" s="23" t="s">
        <v>122</v>
      </c>
      <c r="U35" s="23" t="s">
        <v>79</v>
      </c>
      <c r="V35" s="23" t="s">
        <v>163</v>
      </c>
      <c r="W35" s="78">
        <v>36.1627</v>
      </c>
      <c r="Z35" s="23">
        <v>1</v>
      </c>
      <c r="AA35" s="99">
        <v>1</v>
      </c>
      <c r="AB35" s="78">
        <v>1063</v>
      </c>
      <c r="AC35" s="78">
        <v>8419.7206</v>
      </c>
      <c r="AD35" s="78">
        <v>0</v>
      </c>
      <c r="AE35" s="78">
        <v>7154.4</v>
      </c>
    </row>
    <row r="36" spans="1:31" ht="12.75">
      <c r="A36" s="23">
        <v>191</v>
      </c>
      <c r="B36" s="23">
        <v>2800</v>
      </c>
      <c r="C36" s="30" t="s">
        <v>164</v>
      </c>
      <c r="D36" s="31" t="s">
        <v>67</v>
      </c>
      <c r="E36" s="32" t="s">
        <v>102</v>
      </c>
      <c r="F36" s="32" t="s">
        <v>165</v>
      </c>
      <c r="G36" s="32" t="s">
        <v>119</v>
      </c>
      <c r="H36" s="33" t="s">
        <v>71</v>
      </c>
      <c r="I36" s="31" t="s">
        <v>72</v>
      </c>
      <c r="J36" s="34" t="s">
        <v>73</v>
      </c>
      <c r="K36" s="35">
        <v>0</v>
      </c>
      <c r="L36" s="36">
        <v>2100</v>
      </c>
      <c r="M36" s="36">
        <v>313.88</v>
      </c>
      <c r="Q36" s="23" t="s">
        <v>166</v>
      </c>
      <c r="R36" s="23" t="s">
        <v>112</v>
      </c>
      <c r="S36" s="23" t="s">
        <v>84</v>
      </c>
      <c r="T36" s="23" t="s">
        <v>122</v>
      </c>
      <c r="U36" s="23" t="s">
        <v>113</v>
      </c>
      <c r="V36" s="23" t="s">
        <v>167</v>
      </c>
      <c r="W36" s="78">
        <v>0</v>
      </c>
      <c r="Z36" s="23">
        <v>0</v>
      </c>
      <c r="AA36" s="99">
        <v>1</v>
      </c>
      <c r="AB36" s="78">
        <v>56</v>
      </c>
      <c r="AC36" s="78">
        <v>257.88</v>
      </c>
      <c r="AD36" s="78">
        <v>0</v>
      </c>
      <c r="AE36" s="78">
        <v>0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2013-06-03T15:15:23Z</dcterms:modified>
  <cp:category/>
  <cp:version/>
  <cp:contentType/>
  <cp:contentStatus/>
</cp:coreProperties>
</file>