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<sst xmlns="http://schemas.openxmlformats.org/spreadsheetml/2006/main" count="85" uniqueCount="74">
  <si>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</si>
  <si>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</si>
  <si>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</si>
  <si>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</si>
  <si>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</si>
  <si>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</si>
  <si>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</si>
  <si>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</si>
  <si>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</si>
  <si>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</si>
  <si>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</si>
  <si>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</si>
  <si>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</si>
  <si>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</si>
  <si>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</si>
  <si>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</si>
  <si>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</si>
  <si>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</si>
  <si>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</si>
  <si>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</si>
  <si>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</si>
  <si>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</si>
  <si>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</si>
  <si>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</si>
  <si>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</si>
  <si>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</si>
  <si>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</si>
  <si>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</si>
  <si>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</si>
  <si>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</si>
  <si>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</si>
  <si>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</si>
  <si>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</si>
  <si>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</si>
  <si>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</si>
  <si>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</si>
  <si>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</si>
  <si>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</si>
  <si>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</si>
  <si>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</si>
  <si>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</si>
  <si>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</si>
  <si>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</si>
  <si>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</si>
  <si>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</si>
  <si>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</si>
  <si>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</si>
  <si>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</si>
  <si>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</si>
  <si>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</si>
  <si>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</si>
  <si>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</si>
  <si>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</si>
  <si>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</si>
  <si>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</si>
  <si>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</si>
  <si>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</si>
  <si>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</si>
  <si>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</si>
  <si>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</si>
  <si>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PLANETARIUM PROCEEDS-GENERAL OPNS</t>
  </si>
  <si>
    <t>PROJECT 692101 LOC all</t>
  </si>
  <si>
    <t>Curriculum and Instruction</t>
  </si>
  <si>
    <t>R</t>
  </si>
  <si>
    <t>OTHER LOCAL REVENUES</t>
  </si>
  <si>
    <t>OTHER LOCAL REVENUES (1995)</t>
  </si>
  <si>
    <t>101</t>
  </si>
  <si>
    <t>16</t>
  </si>
  <si>
    <t>95</t>
  </si>
  <si>
    <t>00</t>
  </si>
  <si>
    <t>692101</t>
  </si>
  <si>
    <t>SYS</t>
  </si>
  <si>
    <t>0000</t>
  </si>
  <si>
    <t>OTHER LOCAL SOURCES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</si>
</sst>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1995</v>
      </c>
      <c r="C8" s="65" t="s">
        <v>64</v>
      </c>
      <c r="D8" s="67">
        <v>0</v>
      </c>
      <c r="E8" s="67">
        <v>48559.92</v>
      </c>
      <c r="F8" s="67">
        <v>50000</v>
      </c>
      <c r="G8" s="67">
        <f>SUMIF(DISCRETIONARY!B11:B65536,"="&amp;SUMMARY!B8,DISCRETIONARY!$P$11:$P$65536)+SUMIF(PERSONNEL!$A$10:$A$65536,"="&amp;SUMMARY!B8,PERSONNEL!$L$10:$L$65536)</f>
        <v>50000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0:14" ht="13.5" thickBot="1"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3:14" ht="13.5" thickBot="1">
      <c r="C10" s="108" t="s">
        <v>8</v>
      </c>
      <c r="D10" s="109">
        <f>SUM(D8:D8)</f>
        <v>0</v>
      </c>
      <c r="E10" s="110">
        <f>SUM(E8:E8)</f>
        <v>48559.92</v>
      </c>
      <c r="F10" s="110">
        <f>SUM(F8:F8)</f>
        <v>50000</v>
      </c>
      <c r="G10" s="111">
        <f>SUM(G8:G8)</f>
        <v>50000</v>
      </c>
      <c r="H10" s="107">
        <f>(G10-F10)/F10</f>
        <v>0</v>
      </c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10:14" ht="12.75">
      <c r="J11" s="103" t="s">
        <v>59</v>
      </c>
      <c r="K11" s="67">
        <v>0</v>
      </c>
      <c r="L11" s="67">
        <v>0</v>
      </c>
      <c r="M11" s="67">
        <f>L11-K11</f>
        <v>0</v>
      </c>
      <c r="N11" s="104" t="e">
        <f>M11/K11</f>
        <v>#DIV/0!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2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PLANETARIUM PROCEEDS-GENERAL OPNS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692101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Curriculum and Instruction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48559.92</v>
      </c>
      <c r="N8" s="51">
        <f>SUMIF($C10:$C65536,"=R",N10:N65536)</f>
        <v>50000</v>
      </c>
      <c r="O8" s="91">
        <f>SUMIF($C10:$C65536,"=R",O10:O65536)</f>
        <v>0</v>
      </c>
      <c r="P8" s="88">
        <f>SUMIF(C10:C65536,"=R",P10:P65536)</f>
        <v>50000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0</v>
      </c>
      <c r="M9" s="55">
        <f>SUMIF($C10:$C65536,"=X",M10:M65536)</f>
        <v>0</v>
      </c>
      <c r="N9" s="55">
        <f>SUMIF($C10:$C65536,"=X",N10:N65536)</f>
        <v>0</v>
      </c>
      <c r="O9" s="92">
        <f>SUMIF($C10:$C65536,"=X",O10:O65536)</f>
        <v>0</v>
      </c>
      <c r="P9" s="89">
        <f>SUMIF(C10:C65536,"=X",P10:P65536)+SUMIF(C10:C65536,"=X",Q10:Q65536)</f>
        <v>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6" ht="12.75" customHeight="1">
      <c r="A12" s="57">
        <v>1995</v>
      </c>
      <c r="B12" s="57">
        <v>1995</v>
      </c>
      <c r="C12" s="106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0</v>
      </c>
      <c r="M12" s="61">
        <v>48559.92</v>
      </c>
      <c r="N12" s="61">
        <v>50000</v>
      </c>
      <c r="O12" s="61">
        <v>0</v>
      </c>
      <c r="P12" s="18">
        <v>50000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PLANETARIUM PROCEEDS-GENERAL OPNS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692101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Curriculum and Instruction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2013-06-03T15:14:58Z</dcterms:modified>
  <cp:category/>
  <cp:version/>
  <cp:contentType/>
  <cp:contentStatus/>
</cp:coreProperties>
</file>