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<sst xmlns="http://schemas.openxmlformats.org/spreadsheetml/2006/main" count="214" uniqueCount="110">
  <si>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</si>
  <si>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</si>
  <si>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</si>
  <si>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</si>
  <si>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</si>
  <si>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</si>
  <si>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</si>
  <si>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</si>
  <si>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</si>
  <si>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</si>
  <si>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</si>
  <si>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</si>
  <si>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</si>
  <si>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</si>
  <si>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</si>
  <si>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</si>
  <si>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</si>
  <si>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</si>
  <si>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</si>
  <si>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</si>
  <si>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</si>
  <si>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</si>
  <si>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</si>
  <si>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</si>
  <si>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</si>
  <si>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</si>
  <si>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</si>
  <si>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</si>
  <si>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</si>
  <si>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</si>
  <si>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</si>
  <si>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</si>
  <si>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</si>
  <si>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</si>
  <si>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</si>
  <si>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</si>
  <si>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</si>
  <si>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</si>
  <si>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</si>
  <si>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</si>
  <si>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</si>
  <si>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</si>
  <si>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</si>
  <si>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</si>
  <si>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</si>
  <si>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</si>
  <si>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</si>
  <si>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</si>
  <si>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</si>
  <si>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</si>
  <si>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</si>
  <si>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</si>
  <si>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</si>
  <si>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</si>
  <si>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</si>
  <si>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</si>
  <si>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</si>
  <si>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</si>
  <si>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</si>
  <si>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</si>
  <si>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INSTRUCTIONAL MEDIA</t>
  </si>
  <si>
    <t>PROJECT 009101 LOC all</t>
  </si>
  <si>
    <t>Curriculum and Instruction</t>
  </si>
  <si>
    <t>X</t>
  </si>
  <si>
    <t>PURCHASED PROFESSIONAL AND TECHNICAL SERVICES</t>
  </si>
  <si>
    <t>PURCHASED PROFESSIONAL AND TECHNICAL SERVICES (300)</t>
  </si>
  <si>
    <t>101</t>
  </si>
  <si>
    <t>46</t>
  </si>
  <si>
    <t>95</t>
  </si>
  <si>
    <t>00</t>
  </si>
  <si>
    <t>009101</t>
  </si>
  <si>
    <t>741</t>
  </si>
  <si>
    <t>1310</t>
  </si>
  <si>
    <t>OTHER COST-PROFESSIONAL/TECHNI</t>
  </si>
  <si>
    <t>10</t>
  </si>
  <si>
    <t>SYS</t>
  </si>
  <si>
    <t>PURCHASED SERVICES-OTHER FEES</t>
  </si>
  <si>
    <t>98</t>
  </si>
  <si>
    <t>OTHER COST-PRINTING/BINDING</t>
  </si>
  <si>
    <t>RENTAL OF EQUIPMENT AND VEHICLES</t>
  </si>
  <si>
    <t>RENTAL OF EQUIPMENT AND VEHICLES (442)</t>
  </si>
  <si>
    <t>96</t>
  </si>
  <si>
    <t>OTHER COST-PROPERTY</t>
  </si>
  <si>
    <t>COMMUNICATION</t>
  </si>
  <si>
    <t>COMMUNICATION (530)</t>
  </si>
  <si>
    <t>97</t>
  </si>
  <si>
    <t>OTHER COST-POSTAGE</t>
  </si>
  <si>
    <t>TRAVEL - EMPLOYEES</t>
  </si>
  <si>
    <t>TRAVEL - EMPLOYEES (580)</t>
  </si>
  <si>
    <t>32</t>
  </si>
  <si>
    <t>TRAVEL-REGULAR</t>
  </si>
  <si>
    <t>SUPPLIES</t>
  </si>
  <si>
    <t>SUPPLIES (610)</t>
  </si>
  <si>
    <t>38</t>
  </si>
  <si>
    <t>53</t>
  </si>
  <si>
    <t>724</t>
  </si>
  <si>
    <t>SUPPLIES-MEDIA</t>
  </si>
  <si>
    <t>733</t>
  </si>
  <si>
    <t>BOOKS (OTHER THAN TEXTBOOKS) AND PERIODICALS</t>
  </si>
  <si>
    <t>BOOKS (OTHER THAN TEXTBOOKS) AND PERIODICALS (642)</t>
  </si>
  <si>
    <t>59</t>
  </si>
  <si>
    <t>LIBRARY BOOKS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</si>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</sst>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300</v>
      </c>
      <c r="C8" s="65" t="s">
        <v>64</v>
      </c>
      <c r="D8" s="67">
        <v>88402.1</v>
      </c>
      <c r="E8" s="67">
        <v>81314.02</v>
      </c>
      <c r="F8" s="67">
        <v>234665</v>
      </c>
      <c r="G8" s="67">
        <f>SUMIF(DISCRETIONARY!B11:B65536,"="&amp;SUMMARY!B8,DISCRETIONARY!$P$11:$P$65536)+SUMIF(PERSONNEL!$A$10:$A$65536,"="&amp;SUMMARY!B8,PERSONNEL!$L$10:$L$65536)</f>
        <v>191799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442</v>
      </c>
      <c r="C9" s="65" t="s">
        <v>79</v>
      </c>
      <c r="D9" s="67">
        <v>1359.57</v>
      </c>
      <c r="E9" s="67">
        <v>0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1:14" ht="12.75">
      <c r="A10" s="65" t="s">
        <v>63</v>
      </c>
      <c r="B10" s="66">
        <v>530</v>
      </c>
      <c r="C10" s="65" t="s">
        <v>83</v>
      </c>
      <c r="D10" s="67">
        <v>0</v>
      </c>
      <c r="E10" s="67">
        <v>1527.9</v>
      </c>
      <c r="F10" s="67">
        <v>1500</v>
      </c>
      <c r="G10" s="67">
        <f>SUMIF(DISCRETIONARY!B11:B65536,"="&amp;SUMMARY!B10,DISCRETIONARY!$P$11:$P$65536)+SUMIF(PERSONNEL!$A$10:$A$65536,"="&amp;SUMMARY!B10,PERSONNEL!$L$10:$L$65536)</f>
        <v>1500</v>
      </c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1:14" ht="12.75">
      <c r="A11" s="65" t="s">
        <v>63</v>
      </c>
      <c r="B11" s="66">
        <v>580</v>
      </c>
      <c r="C11" s="65" t="s">
        <v>87</v>
      </c>
      <c r="D11" s="67">
        <v>1699.37</v>
      </c>
      <c r="E11" s="67">
        <v>1723.82</v>
      </c>
      <c r="F11" s="67">
        <v>2000</v>
      </c>
      <c r="G11" s="67">
        <f>SUMIF(DISCRETIONARY!B11:B65536,"="&amp;SUMMARY!B11,DISCRETIONARY!$P$11:$P$65536)+SUMIF(PERSONNEL!$A$10:$A$65536,"="&amp;SUMMARY!B11,PERSONNEL!$L$10:$L$65536)</f>
        <v>2000</v>
      </c>
      <c r="J11" s="103" t="s">
        <v>59</v>
      </c>
      <c r="K11" s="67">
        <v>423504</v>
      </c>
      <c r="L11" s="67">
        <v>381299</v>
      </c>
      <c r="M11" s="67">
        <f>L11-K11</f>
        <v>-42205</v>
      </c>
      <c r="N11" s="104">
        <f>M11/K11</f>
        <v>-0.09965667384487514</v>
      </c>
    </row>
    <row r="12" spans="1:7" ht="12.75">
      <c r="A12" s="65" t="s">
        <v>63</v>
      </c>
      <c r="B12" s="66">
        <v>610</v>
      </c>
      <c r="C12" s="65" t="s">
        <v>91</v>
      </c>
      <c r="D12" s="67">
        <v>144142.55</v>
      </c>
      <c r="E12" s="67">
        <v>128786.51</v>
      </c>
      <c r="F12" s="67">
        <v>29839</v>
      </c>
      <c r="G12" s="67">
        <f>SUMIF(DISCRETIONARY!B11:B65536,"="&amp;SUMMARY!B12,DISCRETIONARY!$P$11:$P$65536)+SUMIF(PERSONNEL!$A$10:$A$65536,"="&amp;SUMMARY!B12,PERSONNEL!$L$10:$L$65536)</f>
        <v>10000</v>
      </c>
    </row>
    <row r="13" spans="1:7" ht="12.75">
      <c r="A13" s="65" t="s">
        <v>63</v>
      </c>
      <c r="B13" s="66">
        <v>642</v>
      </c>
      <c r="C13" s="65" t="s">
        <v>98</v>
      </c>
      <c r="D13" s="67">
        <v>170634.48</v>
      </c>
      <c r="E13" s="67">
        <v>109820.17</v>
      </c>
      <c r="F13" s="67">
        <v>104400</v>
      </c>
      <c r="G13" s="67">
        <f>SUMIF(DISCRETIONARY!B11:B65536,"="&amp;SUMMARY!B13,DISCRETIONARY!$P$11:$P$65536)+SUMIF(PERSONNEL!$A$10:$A$65536,"="&amp;SUMMARY!B13,PERSONNEL!$L$10:$L$65536)</f>
        <v>105000</v>
      </c>
    </row>
    <row r="14" spans="1:7" ht="12.75">
      <c r="A14" s="65" t="s">
        <v>63</v>
      </c>
      <c r="B14" s="66">
        <v>730</v>
      </c>
      <c r="C14" s="65" t="s">
        <v>102</v>
      </c>
      <c r="D14" s="67">
        <v>36405.65</v>
      </c>
      <c r="E14" s="67">
        <v>0</v>
      </c>
      <c r="F14" s="67">
        <v>50000</v>
      </c>
      <c r="G14" s="67">
        <f>SUMIF(DISCRETIONARY!B11:B65536,"="&amp;SUMMARY!B14,DISCRETIONARY!$P$11:$P$65536)+SUMIF(PERSONNEL!$A$10:$A$65536,"="&amp;SUMMARY!B14,PERSONNEL!$L$10:$L$65536)</f>
        <v>70000</v>
      </c>
    </row>
    <row r="15" spans="1:7" ht="12.75">
      <c r="A15" s="65" t="s">
        <v>63</v>
      </c>
      <c r="B15" s="66">
        <v>810</v>
      </c>
      <c r="C15" s="65" t="s">
        <v>107</v>
      </c>
      <c r="D15" s="67">
        <v>995</v>
      </c>
      <c r="E15" s="67">
        <v>1100</v>
      </c>
      <c r="F15" s="67">
        <v>1100</v>
      </c>
      <c r="G15" s="67">
        <f>SUMIF(DISCRETIONARY!B11:B65536,"="&amp;SUMMARY!B15,DISCRETIONARY!$P$11:$P$65536)+SUMIF(PERSONNEL!$A$10:$A$65536,"="&amp;SUMMARY!B15,PERSONNEL!$L$10:$L$65536)</f>
        <v>1000</v>
      </c>
    </row>
    <row r="16" ht="13.5" thickBot="1"/>
    <row r="17" spans="3:8" ht="13.5" thickBot="1">
      <c r="C17" s="107" t="s">
        <v>8</v>
      </c>
      <c r="D17" s="108">
        <f>SUM(D8:D15)</f>
        <v>443638.72000000003</v>
      </c>
      <c r="E17" s="109">
        <f>SUM(E8:E15)</f>
        <v>324272.42</v>
      </c>
      <c r="F17" s="109">
        <f>SUM(F8:F15)</f>
        <v>423504</v>
      </c>
      <c r="G17" s="110">
        <f>SUM(G8:G15)</f>
        <v>381299</v>
      </c>
      <c r="H17" s="106">
        <f>(G17-F17)/F17</f>
        <v>-0.09965667384487514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1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INSTRUCTIONAL MEDIA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009101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Curriculum and Instruction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443638.72000000003</v>
      </c>
      <c r="M9" s="55">
        <f>SUMIF($C10:$C65536,"=X",M10:M65536)</f>
        <v>324272.42</v>
      </c>
      <c r="N9" s="55">
        <f>SUMIF($C10:$C65536,"=X",N10:N65536)</f>
        <v>423504</v>
      </c>
      <c r="O9" s="92">
        <f>SUMIF($C10:$C65536,"=X",O10:O65536)</f>
        <v>277193.91</v>
      </c>
      <c r="P9" s="89">
        <f>SUMIF(C10:C65536,"=X",P10:P65536)+SUMIF(C10:C65536,"=X",Q10:Q65536)</f>
        <v>381299</v>
      </c>
      <c r="T9" s="93">
        <f>IF(N9=0,0,(P9-N9)/N9)</f>
        <v>-0.09965667384487514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6" ht="12.75" customHeight="1">
      <c r="A12" s="57">
        <v>2220</v>
      </c>
      <c r="B12" s="57">
        <v>300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0</v>
      </c>
      <c r="M12" s="61">
        <v>9.313225746154785E-12</v>
      </c>
      <c r="N12" s="61">
        <v>233865</v>
      </c>
      <c r="O12" s="61">
        <v>197661.06</v>
      </c>
      <c r="P12" s="18">
        <v>191299</v>
      </c>
    </row>
    <row r="13" spans="1:15" ht="12.75" customHeight="1">
      <c r="A13" s="57">
        <v>2220</v>
      </c>
      <c r="B13" s="57">
        <v>300</v>
      </c>
      <c r="C13" s="57" t="s">
        <v>63</v>
      </c>
      <c r="D13" s="57" t="s">
        <v>66</v>
      </c>
      <c r="E13" s="58" t="s">
        <v>67</v>
      </c>
      <c r="F13" s="58" t="s">
        <v>68</v>
      </c>
      <c r="G13" s="58" t="s">
        <v>74</v>
      </c>
      <c r="H13" s="59" t="s">
        <v>70</v>
      </c>
      <c r="I13" s="57" t="s">
        <v>75</v>
      </c>
      <c r="J13" s="60" t="s">
        <v>72</v>
      </c>
      <c r="K13" s="52" t="s">
        <v>76</v>
      </c>
      <c r="L13" s="61">
        <v>87752.1</v>
      </c>
      <c r="M13" s="61">
        <v>80954.02</v>
      </c>
      <c r="N13" s="61">
        <v>0</v>
      </c>
      <c r="O13" s="61">
        <v>0</v>
      </c>
    </row>
    <row r="14" spans="1:16" ht="12.75" customHeight="1">
      <c r="A14" s="57">
        <v>2220</v>
      </c>
      <c r="B14" s="57">
        <v>300</v>
      </c>
      <c r="C14" s="57" t="s">
        <v>63</v>
      </c>
      <c r="D14" s="57" t="s">
        <v>66</v>
      </c>
      <c r="E14" s="58" t="s">
        <v>67</v>
      </c>
      <c r="F14" s="58" t="s">
        <v>77</v>
      </c>
      <c r="G14" s="58" t="s">
        <v>69</v>
      </c>
      <c r="H14" s="59" t="s">
        <v>70</v>
      </c>
      <c r="I14" s="57" t="s">
        <v>71</v>
      </c>
      <c r="J14" s="60" t="s">
        <v>72</v>
      </c>
      <c r="K14" s="52" t="s">
        <v>78</v>
      </c>
      <c r="L14" s="61">
        <v>650</v>
      </c>
      <c r="M14" s="61">
        <v>0</v>
      </c>
      <c r="N14" s="61">
        <v>800</v>
      </c>
      <c r="O14" s="61">
        <v>240</v>
      </c>
      <c r="P14" s="18">
        <v>500</v>
      </c>
    </row>
    <row r="15" spans="1:15" ht="12.75" customHeight="1">
      <c r="A15" s="57">
        <v>2220</v>
      </c>
      <c r="B15" s="57">
        <v>300</v>
      </c>
      <c r="C15" s="57" t="s">
        <v>63</v>
      </c>
      <c r="D15" s="57" t="s">
        <v>66</v>
      </c>
      <c r="E15" s="58" t="s">
        <v>67</v>
      </c>
      <c r="F15" s="58" t="s">
        <v>77</v>
      </c>
      <c r="G15" s="58" t="s">
        <v>74</v>
      </c>
      <c r="H15" s="59" t="s">
        <v>70</v>
      </c>
      <c r="I15" s="57" t="s">
        <v>75</v>
      </c>
      <c r="J15" s="60" t="s">
        <v>72</v>
      </c>
      <c r="K15" s="52" t="s">
        <v>76</v>
      </c>
      <c r="L15" s="61">
        <v>0</v>
      </c>
      <c r="M15" s="61">
        <v>360</v>
      </c>
      <c r="N15" s="61">
        <v>0</v>
      </c>
      <c r="O15" s="61">
        <v>0</v>
      </c>
    </row>
    <row r="16" spans="1:16" ht="12.75" customHeight="1">
      <c r="A16" s="105" t="s">
        <v>80</v>
      </c>
      <c r="P16" s="61"/>
    </row>
    <row r="17" spans="1:15" ht="12.75" customHeight="1">
      <c r="A17" s="57">
        <v>2220</v>
      </c>
      <c r="B17" s="57">
        <v>442</v>
      </c>
      <c r="C17" s="57" t="s">
        <v>63</v>
      </c>
      <c r="D17" s="57" t="s">
        <v>66</v>
      </c>
      <c r="E17" s="58" t="s">
        <v>67</v>
      </c>
      <c r="F17" s="58" t="s">
        <v>81</v>
      </c>
      <c r="G17" s="58" t="s">
        <v>69</v>
      </c>
      <c r="H17" s="59" t="s">
        <v>70</v>
      </c>
      <c r="I17" s="57" t="s">
        <v>71</v>
      </c>
      <c r="J17" s="60" t="s">
        <v>72</v>
      </c>
      <c r="K17" s="52" t="s">
        <v>82</v>
      </c>
      <c r="L17" s="61">
        <v>1359.57</v>
      </c>
      <c r="M17" s="61">
        <v>0</v>
      </c>
      <c r="N17" s="61">
        <v>0</v>
      </c>
      <c r="O17" s="61">
        <v>8.68</v>
      </c>
    </row>
    <row r="18" spans="1:16" ht="12.75" customHeight="1">
      <c r="A18" s="105" t="s">
        <v>84</v>
      </c>
      <c r="P18" s="61"/>
    </row>
    <row r="19" spans="1:16" ht="12.75" customHeight="1">
      <c r="A19" s="57">
        <v>2220</v>
      </c>
      <c r="B19" s="57">
        <v>530</v>
      </c>
      <c r="C19" s="57" t="s">
        <v>63</v>
      </c>
      <c r="D19" s="57" t="s">
        <v>66</v>
      </c>
      <c r="E19" s="58" t="s">
        <v>67</v>
      </c>
      <c r="F19" s="58" t="s">
        <v>85</v>
      </c>
      <c r="G19" s="58" t="s">
        <v>69</v>
      </c>
      <c r="H19" s="59" t="s">
        <v>70</v>
      </c>
      <c r="I19" s="57" t="s">
        <v>71</v>
      </c>
      <c r="J19" s="60" t="s">
        <v>72</v>
      </c>
      <c r="K19" s="52" t="s">
        <v>86</v>
      </c>
      <c r="L19" s="61">
        <v>0</v>
      </c>
      <c r="M19" s="61">
        <v>1527.9</v>
      </c>
      <c r="N19" s="61">
        <v>1500</v>
      </c>
      <c r="O19" s="61">
        <v>601.33</v>
      </c>
      <c r="P19" s="18">
        <v>1500</v>
      </c>
    </row>
    <row r="20" spans="1:16" ht="12.75" customHeight="1">
      <c r="A20" s="105" t="s">
        <v>88</v>
      </c>
      <c r="P20" s="61"/>
    </row>
    <row r="21" spans="1:16" ht="12.75" customHeight="1">
      <c r="A21" s="57">
        <v>2220</v>
      </c>
      <c r="B21" s="57">
        <v>580</v>
      </c>
      <c r="C21" s="57" t="s">
        <v>63</v>
      </c>
      <c r="D21" s="57" t="s">
        <v>66</v>
      </c>
      <c r="E21" s="58" t="s">
        <v>67</v>
      </c>
      <c r="F21" s="58" t="s">
        <v>89</v>
      </c>
      <c r="G21" s="58" t="s">
        <v>69</v>
      </c>
      <c r="H21" s="59" t="s">
        <v>70</v>
      </c>
      <c r="I21" s="57" t="s">
        <v>71</v>
      </c>
      <c r="J21" s="60" t="s">
        <v>72</v>
      </c>
      <c r="K21" s="52" t="s">
        <v>90</v>
      </c>
      <c r="L21" s="61">
        <v>1699.37</v>
      </c>
      <c r="M21" s="61">
        <v>1723.82</v>
      </c>
      <c r="N21" s="61">
        <v>2000</v>
      </c>
      <c r="O21" s="61">
        <v>574.97</v>
      </c>
      <c r="P21" s="18">
        <v>2000</v>
      </c>
    </row>
    <row r="22" spans="1:16" ht="12.75" customHeight="1">
      <c r="A22" s="105" t="s">
        <v>92</v>
      </c>
      <c r="P22" s="61"/>
    </row>
    <row r="23" spans="1:15" ht="12.75" customHeight="1">
      <c r="A23" s="57">
        <v>2220</v>
      </c>
      <c r="B23" s="57">
        <v>610</v>
      </c>
      <c r="C23" s="57" t="s">
        <v>63</v>
      </c>
      <c r="D23" s="57" t="s">
        <v>66</v>
      </c>
      <c r="E23" s="58" t="s">
        <v>93</v>
      </c>
      <c r="F23" s="58" t="s">
        <v>94</v>
      </c>
      <c r="G23" s="58" t="s">
        <v>69</v>
      </c>
      <c r="H23" s="59" t="s">
        <v>70</v>
      </c>
      <c r="I23" s="57" t="s">
        <v>95</v>
      </c>
      <c r="J23" s="60" t="s">
        <v>72</v>
      </c>
      <c r="K23" s="52" t="s">
        <v>96</v>
      </c>
      <c r="L23" s="61">
        <v>0</v>
      </c>
      <c r="M23" s="61">
        <v>0</v>
      </c>
      <c r="N23" s="61">
        <v>0</v>
      </c>
      <c r="O23" s="61">
        <v>0</v>
      </c>
    </row>
    <row r="24" spans="1:15" ht="12.75" customHeight="1">
      <c r="A24" s="57">
        <v>2220</v>
      </c>
      <c r="B24" s="57">
        <v>610</v>
      </c>
      <c r="C24" s="57" t="s">
        <v>63</v>
      </c>
      <c r="D24" s="57" t="s">
        <v>66</v>
      </c>
      <c r="E24" s="58" t="s">
        <v>93</v>
      </c>
      <c r="F24" s="58" t="s">
        <v>94</v>
      </c>
      <c r="G24" s="58" t="s">
        <v>69</v>
      </c>
      <c r="H24" s="59" t="s">
        <v>70</v>
      </c>
      <c r="I24" s="57" t="s">
        <v>97</v>
      </c>
      <c r="J24" s="60" t="s">
        <v>72</v>
      </c>
      <c r="K24" s="52" t="s">
        <v>96</v>
      </c>
      <c r="L24" s="61">
        <v>0</v>
      </c>
      <c r="M24" s="61">
        <v>0</v>
      </c>
      <c r="N24" s="61">
        <v>39</v>
      </c>
      <c r="O24" s="61">
        <v>0</v>
      </c>
    </row>
    <row r="25" spans="1:16" ht="12.75" customHeight="1">
      <c r="A25" s="57">
        <v>2220</v>
      </c>
      <c r="B25" s="57">
        <v>610</v>
      </c>
      <c r="C25" s="57" t="s">
        <v>63</v>
      </c>
      <c r="D25" s="57" t="s">
        <v>66</v>
      </c>
      <c r="E25" s="58" t="s">
        <v>93</v>
      </c>
      <c r="F25" s="58" t="s">
        <v>94</v>
      </c>
      <c r="G25" s="58" t="s">
        <v>69</v>
      </c>
      <c r="H25" s="59" t="s">
        <v>70</v>
      </c>
      <c r="I25" s="57" t="s">
        <v>71</v>
      </c>
      <c r="J25" s="60" t="s">
        <v>72</v>
      </c>
      <c r="K25" s="52" t="s">
        <v>96</v>
      </c>
      <c r="L25" s="61">
        <v>144142.55</v>
      </c>
      <c r="M25" s="61">
        <v>128786.51</v>
      </c>
      <c r="N25" s="61">
        <v>29800</v>
      </c>
      <c r="O25" s="61">
        <v>2472.34</v>
      </c>
      <c r="P25" s="18">
        <v>10000</v>
      </c>
    </row>
    <row r="26" spans="1:16" ht="12.75" customHeight="1">
      <c r="A26" s="105" t="s">
        <v>99</v>
      </c>
      <c r="P26" s="61"/>
    </row>
    <row r="27" spans="1:16" ht="12.75" customHeight="1">
      <c r="A27" s="57">
        <v>2220</v>
      </c>
      <c r="B27" s="57">
        <v>642</v>
      </c>
      <c r="C27" s="57" t="s">
        <v>63</v>
      </c>
      <c r="D27" s="57" t="s">
        <v>66</v>
      </c>
      <c r="E27" s="58" t="s">
        <v>93</v>
      </c>
      <c r="F27" s="58" t="s">
        <v>100</v>
      </c>
      <c r="G27" s="58" t="s">
        <v>69</v>
      </c>
      <c r="H27" s="59" t="s">
        <v>70</v>
      </c>
      <c r="I27" s="57" t="s">
        <v>71</v>
      </c>
      <c r="J27" s="60" t="s">
        <v>72</v>
      </c>
      <c r="K27" s="52" t="s">
        <v>101</v>
      </c>
      <c r="L27" s="61">
        <v>170634.48</v>
      </c>
      <c r="M27" s="61">
        <v>109820.17</v>
      </c>
      <c r="N27" s="61">
        <v>104400</v>
      </c>
      <c r="O27" s="61">
        <v>74902.53</v>
      </c>
      <c r="P27" s="18">
        <v>105000</v>
      </c>
    </row>
    <row r="28" spans="1:16" ht="12.75" customHeight="1">
      <c r="A28" s="105" t="s">
        <v>103</v>
      </c>
      <c r="P28" s="61"/>
    </row>
    <row r="29" spans="1:16" ht="12.75" customHeight="1">
      <c r="A29" s="57">
        <v>2220</v>
      </c>
      <c r="B29" s="57">
        <v>730</v>
      </c>
      <c r="C29" s="57" t="s">
        <v>63</v>
      </c>
      <c r="D29" s="57" t="s">
        <v>66</v>
      </c>
      <c r="E29" s="58" t="s">
        <v>104</v>
      </c>
      <c r="F29" s="58" t="s">
        <v>105</v>
      </c>
      <c r="G29" s="58" t="s">
        <v>69</v>
      </c>
      <c r="H29" s="59" t="s">
        <v>70</v>
      </c>
      <c r="I29" s="57" t="s">
        <v>71</v>
      </c>
      <c r="J29" s="60" t="s">
        <v>72</v>
      </c>
      <c r="K29" s="52" t="s">
        <v>106</v>
      </c>
      <c r="L29" s="61">
        <v>36405.65</v>
      </c>
      <c r="M29" s="61">
        <v>0</v>
      </c>
      <c r="N29" s="61">
        <v>50000</v>
      </c>
      <c r="O29" s="61">
        <v>0</v>
      </c>
      <c r="P29" s="18">
        <v>70000</v>
      </c>
    </row>
    <row r="30" spans="1:16" ht="12.75" customHeight="1">
      <c r="A30" s="105" t="s">
        <v>108</v>
      </c>
      <c r="P30" s="61"/>
    </row>
    <row r="31" spans="1:16" ht="12.75" customHeight="1">
      <c r="A31" s="57">
        <v>2220</v>
      </c>
      <c r="B31" s="57">
        <v>810</v>
      </c>
      <c r="C31" s="57" t="s">
        <v>63</v>
      </c>
      <c r="D31" s="57" t="s">
        <v>66</v>
      </c>
      <c r="E31" s="58" t="s">
        <v>67</v>
      </c>
      <c r="F31" s="58" t="s">
        <v>109</v>
      </c>
      <c r="G31" s="58" t="s">
        <v>69</v>
      </c>
      <c r="H31" s="59" t="s">
        <v>70</v>
      </c>
      <c r="I31" s="57" t="s">
        <v>71</v>
      </c>
      <c r="J31" s="60" t="s">
        <v>72</v>
      </c>
      <c r="K31" s="52" t="s">
        <v>107</v>
      </c>
      <c r="L31" s="61">
        <v>995</v>
      </c>
      <c r="M31" s="61">
        <v>1100</v>
      </c>
      <c r="N31" s="61">
        <v>1100</v>
      </c>
      <c r="O31" s="61">
        <v>733</v>
      </c>
      <c r="P31" s="18">
        <v>1000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INSTRUCTIONAL MEDIA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009101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Curriculum and Instruction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2013-06-03T15:14:27Z</dcterms:modified>
  <cp:category/>
  <cp:version/>
  <cp:contentType/>
  <cp:contentStatus/>
</cp:coreProperties>
</file>