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1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<sst xmlns="http://schemas.openxmlformats.org/spreadsheetml/2006/main" count="503" uniqueCount="124">
  <si>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</si>
  <si>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</si>
  <si>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</si>
  <si>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</si>
  <si>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</si>
  <si>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</si>
  <si>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</si>
  <si>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</si>
  <si>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</si>
  <si>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</si>
  <si>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</si>
  <si>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</si>
  <si>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</si>
  <si>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</si>
  <si>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</si>
  <si>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</si>
  <si>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</si>
  <si>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</si>
  <si>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</si>
  <si>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</si>
  <si>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</si>
  <si>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</si>
  <si>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</si>
  <si>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</si>
  <si>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</si>
  <si>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</si>
  <si>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</si>
  <si>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</si>
  <si>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</si>
  <si>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</si>
  <si>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</si>
  <si>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</si>
  <si>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</si>
  <si>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</si>
  <si>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</si>
  <si>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</si>
  <si>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</si>
  <si>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</si>
  <si>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</si>
  <si>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</si>
  <si>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</si>
  <si>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</si>
  <si>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</si>
  <si>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</si>
  <si>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</si>
  <si>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</si>
  <si>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</si>
  <si>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</si>
  <si>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</si>
  <si>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</si>
  <si>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</si>
  <si>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</si>
  <si>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</si>
  <si>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</si>
  <si>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</si>
  <si>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</si>
  <si>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</si>
  <si>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</si>
  <si>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</si>
  <si>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</si>
  <si>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SCHOOL BOARD MEMBERS</t>
  </si>
  <si>
    <t>PROJECT 000101 LOC 708</t>
  </si>
  <si>
    <t>School Board</t>
  </si>
  <si>
    <t>X</t>
  </si>
  <si>
    <t>SCHOOL BOARD MEMBERS (111)</t>
  </si>
  <si>
    <t>Board Member, School</t>
  </si>
  <si>
    <t>101</t>
  </si>
  <si>
    <t>48</t>
  </si>
  <si>
    <t>02</t>
  </si>
  <si>
    <t>00</t>
  </si>
  <si>
    <t>000101</t>
  </si>
  <si>
    <t>708</t>
  </si>
  <si>
    <t>0000</t>
  </si>
  <si>
    <t>700170</t>
  </si>
  <si>
    <t>7080A0100</t>
  </si>
  <si>
    <t>B</t>
  </si>
  <si>
    <t>01</t>
  </si>
  <si>
    <t>M22</t>
  </si>
  <si>
    <t>NORM</t>
  </si>
  <si>
    <t>BOE99</t>
  </si>
  <si>
    <t>Board Member Travel Expense</t>
  </si>
  <si>
    <t>11</t>
  </si>
  <si>
    <t>70899ZZ93</t>
  </si>
  <si>
    <t>S</t>
  </si>
  <si>
    <t>SUPL</t>
  </si>
  <si>
    <t>ZZ93</t>
  </si>
  <si>
    <t>STATE HEALTH INSURANCE</t>
  </si>
  <si>
    <t>OTHER EMPLOYEE BENEFITS</t>
  </si>
  <si>
    <t>PURCHASED PROFESSIONAL AND TECHNICAL SERVICES</t>
  </si>
  <si>
    <t>PURCHASED PROFESSIONAL AND TECHNICAL SERVICES (300)</t>
  </si>
  <si>
    <t>93</t>
  </si>
  <si>
    <t>OTHER COST-BOARD LEGAL FEES</t>
  </si>
  <si>
    <t>OTHER COST-SETTLEMENTS</t>
  </si>
  <si>
    <t>SYS</t>
  </si>
  <si>
    <t>PURCHASED SERVICES-ATTORNEY</t>
  </si>
  <si>
    <t>94</t>
  </si>
  <si>
    <t>OTHER COST-BOARD OTHER EXPENSE</t>
  </si>
  <si>
    <t>INSURANCE (OTHER THAN EMPLOYEE BENEFITS)</t>
  </si>
  <si>
    <t>INSURANCE (OTHER THAN EMPLOYEE BENEFITS) (520)</t>
  </si>
  <si>
    <t>64</t>
  </si>
  <si>
    <t>90</t>
  </si>
  <si>
    <t>INSURANCE-LIABILITY</t>
  </si>
  <si>
    <t>COMMUNICATION</t>
  </si>
  <si>
    <t>COMMUNICATION (530)</t>
  </si>
  <si>
    <t>97</t>
  </si>
  <si>
    <t>OTHER COST-POSTAGE</t>
  </si>
  <si>
    <t>TRAVEL - SCHOOL BOARD MEMBERS</t>
  </si>
  <si>
    <t>TRAVEL - SCHOOL BOARD MEMBERS (585)</t>
  </si>
  <si>
    <t>35</t>
  </si>
  <si>
    <t>TRAVEL-BOARD MEMBER, M. JOHNSON</t>
  </si>
  <si>
    <t>TRAVEL-BOARD MEMBER, J. MCMAHAN</t>
  </si>
  <si>
    <t>TRAVEL-BOARD MEMBER, M. ORSON</t>
  </si>
  <si>
    <t>TRAVEL-BOARD MEMBER, J. COLEMAN</t>
  </si>
  <si>
    <t>TRAVEL-BOARD MEMBER, M. ERWIN</t>
  </si>
  <si>
    <t>TRAVEL-BOARD MEMBER, D. CAMPBELL</t>
  </si>
  <si>
    <t>TRAVEL-BOARD MEMBER, J. MORLEY</t>
  </si>
  <si>
    <t>TRAVEL-BOARD MEMBER, K. CARTER</t>
  </si>
  <si>
    <t>TRAVEL-BOARD MEMBER, T. MAYFIELD</t>
  </si>
  <si>
    <t>SUPPLIES</t>
  </si>
  <si>
    <t>SUPPLIES (610)</t>
  </si>
  <si>
    <t>60</t>
  </si>
  <si>
    <t>DUES AND FEES</t>
  </si>
  <si>
    <t>DUES AND FEES (810)</t>
  </si>
  <si>
    <t>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</si>
</sst>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111</v>
      </c>
      <c r="C8" s="65" t="s">
        <v>60</v>
      </c>
      <c r="D8" s="67">
        <v>194219.99</v>
      </c>
      <c r="E8" s="67">
        <v>210600</v>
      </c>
      <c r="F8" s="67">
        <v>210600</v>
      </c>
      <c r="G8" s="67">
        <f>SUMIF(DISCRETIONARY!B11:B65536,"="&amp;SUMMARY!B8,DISCRETIONARY!$P$11:$P$65536)+SUMIF(PERSONNEL!$A$10:$A$65536,"="&amp;SUMMARY!B8,PERSONNEL!$L$10:$L$65536)</f>
        <v>210600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210</v>
      </c>
      <c r="C9" s="65" t="s">
        <v>86</v>
      </c>
      <c r="D9" s="67">
        <v>30597.51</v>
      </c>
      <c r="E9" s="67">
        <v>38575.54</v>
      </c>
      <c r="F9" s="67">
        <v>0</v>
      </c>
      <c r="G9" s="67">
        <f>SUMIF(DISCRETIONARY!B11:B65536,"="&amp;SUMMARY!B9,DISCRETIONARY!$P$11:$P$65536)+SUMIF(PERSONNEL!$A$10:$A$65536,"="&amp;SUMMARY!B9,PERSONNEL!$L$10:$L$65536)+SUM(PERSONNEL!$AD$10:$AE$65536)</f>
        <v>0</v>
      </c>
      <c r="J9" s="103" t="s">
        <v>58</v>
      </c>
      <c r="K9" s="67">
        <v>210600</v>
      </c>
      <c r="L9" s="67">
        <v>210600</v>
      </c>
      <c r="M9" s="67">
        <f>L9-K9</f>
        <v>0</v>
      </c>
      <c r="N9" s="104">
        <f>M9/K9</f>
        <v>0</v>
      </c>
    </row>
    <row r="10" spans="1:14" ht="12.75">
      <c r="A10" s="65" t="s">
        <v>63</v>
      </c>
      <c r="B10" s="66">
        <v>290</v>
      </c>
      <c r="C10" s="65" t="s">
        <v>87</v>
      </c>
      <c r="D10" s="67">
        <v>652.38</v>
      </c>
      <c r="E10" s="67">
        <v>646.74</v>
      </c>
      <c r="F10" s="67">
        <v>0</v>
      </c>
      <c r="G10" s="67">
        <f>SUMIF(DISCRETIONARY!B11:B65536,"="&amp;SUMMARY!B10,DISCRETIONARY!$P$11:$P$65536)+SUM(DISCRETIONARY!$Q$10:$Q$65536)+SUMIF(PERSONNEL!$A$10:$A$65536,"="&amp;SUMMARY!B10,PERSONNEL!$L$10:$L$65536)+SUM(PERSONNEL!$AB$10:$AB$65536)</f>
        <v>0</v>
      </c>
      <c r="J10" s="103" t="s">
        <v>25</v>
      </c>
      <c r="K10" s="67">
        <v>0</v>
      </c>
      <c r="L10" s="67">
        <v>0</v>
      </c>
      <c r="M10" s="67">
        <f>L10-K10</f>
        <v>0</v>
      </c>
      <c r="N10" s="104" t="e">
        <f>M10/K10</f>
        <v>#DIV/0!</v>
      </c>
    </row>
    <row r="11" spans="1:14" ht="12.75">
      <c r="A11" s="65" t="s">
        <v>63</v>
      </c>
      <c r="B11" s="66">
        <v>300</v>
      </c>
      <c r="C11" s="65" t="s">
        <v>88</v>
      </c>
      <c r="D11" s="67">
        <v>6385566.410000001</v>
      </c>
      <c r="E11" s="67">
        <v>5777766.96</v>
      </c>
      <c r="F11" s="67">
        <v>12565575</v>
      </c>
      <c r="G11" s="67">
        <f>SUMIF(DISCRETIONARY!B11:B65536,"="&amp;SUMMARY!B11,DISCRETIONARY!$P$11:$P$65536)+SUMIF(PERSONNEL!$A$10:$A$65536,"="&amp;SUMMARY!B11,PERSONNEL!$L$10:$L$65536)</f>
        <v>6715575</v>
      </c>
      <c r="J11" s="103" t="s">
        <v>59</v>
      </c>
      <c r="K11" s="67">
        <v>12620581</v>
      </c>
      <c r="L11" s="67">
        <v>6771246</v>
      </c>
      <c r="M11" s="67">
        <f>L11-K11</f>
        <v>-5849335</v>
      </c>
      <c r="N11" s="104">
        <f>M11/K11</f>
        <v>-0.4634758891052638</v>
      </c>
    </row>
    <row r="12" spans="1:7" ht="12.75">
      <c r="A12" s="65" t="s">
        <v>63</v>
      </c>
      <c r="B12" s="66">
        <v>520</v>
      </c>
      <c r="C12" s="65" t="s">
        <v>97</v>
      </c>
      <c r="D12" s="67">
        <v>0</v>
      </c>
      <c r="E12" s="67">
        <v>0</v>
      </c>
      <c r="F12" s="67">
        <v>0</v>
      </c>
      <c r="G12" s="67">
        <f>SUMIF(DISCRETIONARY!B11:B65536,"="&amp;SUMMARY!B12,DISCRETIONARY!$P$11:$P$65536)+SUMIF(PERSONNEL!$A$10:$A$65536,"="&amp;SUMMARY!B12,PERSONNEL!$L$10:$L$65536)</f>
        <v>0</v>
      </c>
    </row>
    <row r="13" spans="1:7" ht="12.75">
      <c r="A13" s="65" t="s">
        <v>63</v>
      </c>
      <c r="B13" s="66">
        <v>530</v>
      </c>
      <c r="C13" s="65" t="s">
        <v>102</v>
      </c>
      <c r="D13" s="67">
        <v>57.06</v>
      </c>
      <c r="E13" s="67">
        <v>50.56</v>
      </c>
      <c r="F13" s="67">
        <v>246</v>
      </c>
      <c r="G13" s="67">
        <f>SUMIF(DISCRETIONARY!B11:B65536,"="&amp;SUMMARY!B13,DISCRETIONARY!$P$11:$P$65536)+SUMIF(PERSONNEL!$A$10:$A$65536,"="&amp;SUMMARY!B13,PERSONNEL!$L$10:$L$65536)</f>
        <v>246</v>
      </c>
    </row>
    <row r="14" spans="1:7" ht="12.75">
      <c r="A14" s="65" t="s">
        <v>63</v>
      </c>
      <c r="B14" s="66">
        <v>585</v>
      </c>
      <c r="C14" s="65" t="s">
        <v>106</v>
      </c>
      <c r="D14" s="67">
        <v>0</v>
      </c>
      <c r="E14" s="67">
        <v>0</v>
      </c>
      <c r="F14" s="67">
        <v>35335</v>
      </c>
      <c r="G14" s="67">
        <f>SUMIF(DISCRETIONARY!B11:B65536,"="&amp;SUMMARY!B14,DISCRETIONARY!$P$11:$P$65536)+SUMIF(PERSONNEL!$A$10:$A$65536,"="&amp;SUMMARY!B14,PERSONNEL!$L$10:$L$65536)</f>
        <v>36000</v>
      </c>
    </row>
    <row r="15" spans="1:7" ht="12.75">
      <c r="A15" s="65" t="s">
        <v>63</v>
      </c>
      <c r="B15" s="66">
        <v>610</v>
      </c>
      <c r="C15" s="65" t="s">
        <v>118</v>
      </c>
      <c r="D15" s="67">
        <v>4481.42</v>
      </c>
      <c r="E15" s="67">
        <v>4016.16</v>
      </c>
      <c r="F15" s="67">
        <v>5000</v>
      </c>
      <c r="G15" s="67">
        <f>SUMIF(DISCRETIONARY!B11:B65536,"="&amp;SUMMARY!B15,DISCRETIONARY!$P$11:$P$65536)+SUMIF(PERSONNEL!$A$10:$A$65536,"="&amp;SUMMARY!B15,PERSONNEL!$L$10:$L$65536)</f>
        <v>5000</v>
      </c>
    </row>
    <row r="16" spans="1:7" ht="12.75">
      <c r="A16" s="65" t="s">
        <v>63</v>
      </c>
      <c r="B16" s="66">
        <v>810</v>
      </c>
      <c r="C16" s="65" t="s">
        <v>121</v>
      </c>
      <c r="D16" s="67">
        <v>0</v>
      </c>
      <c r="E16" s="67">
        <v>0</v>
      </c>
      <c r="F16" s="67">
        <v>14425</v>
      </c>
      <c r="G16" s="67">
        <f>SUMIF(DISCRETIONARY!B11:B65536,"="&amp;SUMMARY!B16,DISCRETIONARY!$P$11:$P$65536)+SUMIF(PERSONNEL!$A$10:$A$65536,"="&amp;SUMMARY!B16,PERSONNEL!$L$10:$L$65536)</f>
        <v>14425</v>
      </c>
    </row>
    <row r="17" ht="13.5" thickBot="1"/>
    <row r="18" spans="3:8" ht="13.5" thickBot="1">
      <c r="C18" s="108" t="s">
        <v>8</v>
      </c>
      <c r="D18" s="109">
        <f>SUM(D8:D16)</f>
        <v>6615574.7700000005</v>
      </c>
      <c r="E18" s="110">
        <f>SUM(E8:E16)</f>
        <v>6031655.96</v>
      </c>
      <c r="F18" s="110">
        <f>SUM(F8:F16)</f>
        <v>12831181</v>
      </c>
      <c r="G18" s="111">
        <f>SUM(G8:G16)</f>
        <v>6981846</v>
      </c>
      <c r="H18" s="107">
        <f>(G18-F18)/F18</f>
        <v>-0.4558687933713974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3"/>
  <sheetViews>
    <sheetView tabSelected="1" zoomScalePageLayoutView="0" workbookViewId="0" topLeftCell="A1">
      <pane ySplit="9" topLeftCell="A10" activePane="bottomLeft" state="frozen"/>
      <selection pane="topLeft" activeCell="G18" sqref="G18"/>
      <selection pane="bottomLeft" activeCell="P12" sqref="P12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SCHOOL BOARD MEMBERS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708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 Board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6390104.890000001</v>
      </c>
      <c r="M9" s="55">
        <f>SUMIF($C10:$C65536,"=X",M10:M65536)</f>
        <v>5781833.68</v>
      </c>
      <c r="N9" s="55">
        <f>SUMIF($C10:$C65536,"=X",N10:N65536)</f>
        <v>12620581</v>
      </c>
      <c r="O9" s="92">
        <f>SUMIF($C10:$C65536,"=X",O10:O65536)</f>
        <v>5296962.53</v>
      </c>
      <c r="P9" s="89">
        <f>SUMIF(C10:C65536,"=X",P10:P65536)+SUMIF(C10:C65536,"=X",Q10:Q65536)</f>
        <v>6771246</v>
      </c>
      <c r="T9" s="93">
        <f>IF(N9=0,0,(P9-N9)/N9)</f>
        <v>-0.4634758891052638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89</v>
      </c>
      <c r="P11" s="61"/>
    </row>
    <row r="12" spans="1:16" ht="12.75" customHeight="1">
      <c r="A12" s="57">
        <v>2300</v>
      </c>
      <c r="B12" s="57">
        <v>300</v>
      </c>
      <c r="C12" s="57" t="s">
        <v>63</v>
      </c>
      <c r="D12" s="57" t="s">
        <v>66</v>
      </c>
      <c r="E12" s="58" t="s">
        <v>67</v>
      </c>
      <c r="F12" s="58" t="s">
        <v>90</v>
      </c>
      <c r="G12" s="58" t="s">
        <v>76</v>
      </c>
      <c r="H12" s="59" t="s">
        <v>70</v>
      </c>
      <c r="I12" s="57" t="s">
        <v>71</v>
      </c>
      <c r="J12" s="60" t="s">
        <v>72</v>
      </c>
      <c r="K12" s="52" t="s">
        <v>91</v>
      </c>
      <c r="L12" s="61">
        <v>6195156.73</v>
      </c>
      <c r="M12" s="61">
        <v>0</v>
      </c>
      <c r="N12" s="61">
        <v>10550000</v>
      </c>
      <c r="O12" s="61">
        <v>4714994.64</v>
      </c>
      <c r="P12" s="18">
        <f>10550000-6000000</f>
        <v>4550000</v>
      </c>
    </row>
    <row r="13" spans="1:16" ht="12.75" customHeight="1">
      <c r="A13" s="57">
        <v>2300</v>
      </c>
      <c r="B13" s="57">
        <v>300</v>
      </c>
      <c r="C13" s="57" t="s">
        <v>63</v>
      </c>
      <c r="D13" s="57" t="s">
        <v>66</v>
      </c>
      <c r="E13" s="58" t="s">
        <v>67</v>
      </c>
      <c r="F13" s="58" t="s">
        <v>90</v>
      </c>
      <c r="G13" s="58" t="s">
        <v>68</v>
      </c>
      <c r="H13" s="59" t="s">
        <v>70</v>
      </c>
      <c r="I13" s="57" t="s">
        <v>71</v>
      </c>
      <c r="J13" s="60" t="s">
        <v>72</v>
      </c>
      <c r="K13" s="52" t="s">
        <v>92</v>
      </c>
      <c r="L13" s="61">
        <v>111054.61</v>
      </c>
      <c r="M13" s="61">
        <v>0</v>
      </c>
      <c r="N13" s="61">
        <v>1950000</v>
      </c>
      <c r="O13" s="61">
        <v>502753.16</v>
      </c>
      <c r="P13" s="18">
        <v>1950000</v>
      </c>
    </row>
    <row r="14" spans="1:15" ht="12.75" customHeight="1">
      <c r="A14" s="57">
        <v>2300</v>
      </c>
      <c r="B14" s="57">
        <v>300</v>
      </c>
      <c r="C14" s="57" t="s">
        <v>63</v>
      </c>
      <c r="D14" s="57" t="s">
        <v>66</v>
      </c>
      <c r="E14" s="58" t="s">
        <v>67</v>
      </c>
      <c r="F14" s="58" t="s">
        <v>90</v>
      </c>
      <c r="G14" s="58" t="s">
        <v>68</v>
      </c>
      <c r="H14" s="59" t="s">
        <v>70</v>
      </c>
      <c r="I14" s="57" t="s">
        <v>93</v>
      </c>
      <c r="J14" s="60" t="s">
        <v>72</v>
      </c>
      <c r="K14" s="52" t="s">
        <v>94</v>
      </c>
      <c r="L14" s="61">
        <v>0</v>
      </c>
      <c r="M14" s="61">
        <v>5777766.96</v>
      </c>
      <c r="N14" s="61">
        <v>0</v>
      </c>
      <c r="O14" s="61">
        <v>0</v>
      </c>
    </row>
    <row r="15" spans="1:16" ht="12.75" customHeight="1">
      <c r="A15" s="57">
        <v>2300</v>
      </c>
      <c r="B15" s="57">
        <v>300</v>
      </c>
      <c r="C15" s="57" t="s">
        <v>63</v>
      </c>
      <c r="D15" s="57" t="s">
        <v>66</v>
      </c>
      <c r="E15" s="58" t="s">
        <v>67</v>
      </c>
      <c r="F15" s="58" t="s">
        <v>95</v>
      </c>
      <c r="G15" s="58" t="s">
        <v>69</v>
      </c>
      <c r="H15" s="59" t="s">
        <v>70</v>
      </c>
      <c r="I15" s="57" t="s">
        <v>71</v>
      </c>
      <c r="J15" s="60" t="s">
        <v>72</v>
      </c>
      <c r="K15" s="52" t="s">
        <v>96</v>
      </c>
      <c r="L15" s="61">
        <v>79355.07</v>
      </c>
      <c r="M15" s="61">
        <v>0</v>
      </c>
      <c r="N15" s="61">
        <v>65575</v>
      </c>
      <c r="O15" s="61">
        <v>61265.89</v>
      </c>
      <c r="P15" s="18">
        <v>215575</v>
      </c>
    </row>
    <row r="16" spans="1:16" ht="12.75" customHeight="1">
      <c r="A16" s="106" t="s">
        <v>98</v>
      </c>
      <c r="P16" s="61"/>
    </row>
    <row r="17" spans="1:15" ht="12.75" customHeight="1">
      <c r="A17" s="57">
        <v>2500</v>
      </c>
      <c r="B17" s="57">
        <v>520</v>
      </c>
      <c r="C17" s="57" t="s">
        <v>63</v>
      </c>
      <c r="D17" s="57" t="s">
        <v>66</v>
      </c>
      <c r="E17" s="58" t="s">
        <v>99</v>
      </c>
      <c r="F17" s="58" t="s">
        <v>100</v>
      </c>
      <c r="G17" s="58" t="s">
        <v>69</v>
      </c>
      <c r="H17" s="59" t="s">
        <v>70</v>
      </c>
      <c r="I17" s="57" t="s">
        <v>71</v>
      </c>
      <c r="J17" s="60" t="s">
        <v>72</v>
      </c>
      <c r="K17" s="52" t="s">
        <v>101</v>
      </c>
      <c r="L17" s="61">
        <v>0</v>
      </c>
      <c r="M17" s="61">
        <v>0</v>
      </c>
      <c r="N17" s="61">
        <v>0</v>
      </c>
      <c r="O17" s="61">
        <v>0</v>
      </c>
    </row>
    <row r="18" spans="1:16" ht="12.75" customHeight="1">
      <c r="A18" s="106" t="s">
        <v>103</v>
      </c>
      <c r="P18" s="61"/>
    </row>
    <row r="19" spans="1:16" ht="12.75" customHeight="1">
      <c r="A19" s="57">
        <v>2300</v>
      </c>
      <c r="B19" s="57">
        <v>530</v>
      </c>
      <c r="C19" s="57" t="s">
        <v>63</v>
      </c>
      <c r="D19" s="57" t="s">
        <v>66</v>
      </c>
      <c r="E19" s="58" t="s">
        <v>67</v>
      </c>
      <c r="F19" s="58" t="s">
        <v>104</v>
      </c>
      <c r="G19" s="58" t="s">
        <v>69</v>
      </c>
      <c r="H19" s="59" t="s">
        <v>70</v>
      </c>
      <c r="I19" s="57" t="s">
        <v>71</v>
      </c>
      <c r="J19" s="60" t="s">
        <v>72</v>
      </c>
      <c r="K19" s="52" t="s">
        <v>105</v>
      </c>
      <c r="L19" s="61">
        <v>57.06</v>
      </c>
      <c r="M19" s="61">
        <v>50.56</v>
      </c>
      <c r="N19" s="61">
        <v>246</v>
      </c>
      <c r="O19" s="61">
        <v>10.65</v>
      </c>
      <c r="P19" s="18">
        <v>246</v>
      </c>
    </row>
    <row r="20" spans="1:16" ht="12.75" customHeight="1">
      <c r="A20" s="106" t="s">
        <v>107</v>
      </c>
      <c r="P20" s="61"/>
    </row>
    <row r="21" spans="1:16" ht="12.75" customHeight="1">
      <c r="A21" s="57">
        <v>2300</v>
      </c>
      <c r="B21" s="57">
        <v>585</v>
      </c>
      <c r="C21" s="57" t="s">
        <v>63</v>
      </c>
      <c r="D21" s="57" t="s">
        <v>66</v>
      </c>
      <c r="E21" s="58" t="s">
        <v>67</v>
      </c>
      <c r="F21" s="58" t="s">
        <v>108</v>
      </c>
      <c r="G21" s="58">
        <v>15</v>
      </c>
      <c r="H21" s="59" t="s">
        <v>70</v>
      </c>
      <c r="I21" s="57" t="s">
        <v>71</v>
      </c>
      <c r="J21" s="60" t="s">
        <v>72</v>
      </c>
      <c r="K21" s="52" t="s">
        <v>109</v>
      </c>
      <c r="L21" s="61">
        <v>0</v>
      </c>
      <c r="M21" s="61">
        <v>0</v>
      </c>
      <c r="N21" s="61">
        <v>4000</v>
      </c>
      <c r="O21" s="61">
        <v>0</v>
      </c>
      <c r="P21" s="18">
        <v>4000</v>
      </c>
    </row>
    <row r="22" spans="1:16" ht="12.75" customHeight="1">
      <c r="A22" s="57">
        <v>2300</v>
      </c>
      <c r="B22" s="57">
        <v>585</v>
      </c>
      <c r="C22" s="57" t="s">
        <v>63</v>
      </c>
      <c r="D22" s="57" t="s">
        <v>66</v>
      </c>
      <c r="E22" s="58" t="s">
        <v>67</v>
      </c>
      <c r="F22" s="58" t="s">
        <v>108</v>
      </c>
      <c r="G22" s="58">
        <v>16</v>
      </c>
      <c r="H22" s="59" t="s">
        <v>70</v>
      </c>
      <c r="I22" s="57" t="s">
        <v>71</v>
      </c>
      <c r="J22" s="60" t="s">
        <v>72</v>
      </c>
      <c r="K22" s="52" t="s">
        <v>110</v>
      </c>
      <c r="L22" s="61">
        <v>0</v>
      </c>
      <c r="M22" s="61">
        <v>0</v>
      </c>
      <c r="N22" s="61">
        <v>4000</v>
      </c>
      <c r="O22" s="61">
        <v>0</v>
      </c>
      <c r="P22" s="18">
        <v>4000</v>
      </c>
    </row>
    <row r="23" spans="1:16" ht="12.75" customHeight="1">
      <c r="A23" s="57">
        <v>2300</v>
      </c>
      <c r="B23" s="57">
        <v>585</v>
      </c>
      <c r="C23" s="57" t="s">
        <v>63</v>
      </c>
      <c r="D23" s="57" t="s">
        <v>66</v>
      </c>
      <c r="E23" s="58" t="s">
        <v>67</v>
      </c>
      <c r="F23" s="58" t="s">
        <v>108</v>
      </c>
      <c r="G23" s="58">
        <v>17</v>
      </c>
      <c r="H23" s="59" t="s">
        <v>70</v>
      </c>
      <c r="I23" s="57" t="s">
        <v>71</v>
      </c>
      <c r="J23" s="60" t="s">
        <v>72</v>
      </c>
      <c r="K23" s="52" t="s">
        <v>111</v>
      </c>
      <c r="L23" s="61">
        <v>0</v>
      </c>
      <c r="M23" s="61">
        <v>0</v>
      </c>
      <c r="N23" s="61">
        <v>3335</v>
      </c>
      <c r="O23" s="61">
        <v>0</v>
      </c>
      <c r="P23" s="18">
        <v>4000</v>
      </c>
    </row>
    <row r="24" spans="1:16" ht="12.75" customHeight="1">
      <c r="A24" s="57">
        <v>2300</v>
      </c>
      <c r="B24" s="57">
        <v>585</v>
      </c>
      <c r="C24" s="57" t="s">
        <v>63</v>
      </c>
      <c r="D24" s="57" t="s">
        <v>66</v>
      </c>
      <c r="E24" s="58" t="s">
        <v>67</v>
      </c>
      <c r="F24" s="58" t="s">
        <v>108</v>
      </c>
      <c r="G24" s="58">
        <v>18</v>
      </c>
      <c r="H24" s="59" t="s">
        <v>70</v>
      </c>
      <c r="I24" s="57" t="s">
        <v>71</v>
      </c>
      <c r="J24" s="60" t="s">
        <v>72</v>
      </c>
      <c r="K24" s="52" t="s">
        <v>112</v>
      </c>
      <c r="L24" s="61">
        <v>0</v>
      </c>
      <c r="M24" s="61">
        <v>0</v>
      </c>
      <c r="N24" s="61">
        <v>4000</v>
      </c>
      <c r="O24" s="61">
        <v>0</v>
      </c>
      <c r="P24" s="18">
        <v>4000</v>
      </c>
    </row>
    <row r="25" spans="1:16" ht="12.75" customHeight="1">
      <c r="A25" s="57">
        <v>2300</v>
      </c>
      <c r="B25" s="57">
        <v>585</v>
      </c>
      <c r="C25" s="57" t="s">
        <v>63</v>
      </c>
      <c r="D25" s="57" t="s">
        <v>66</v>
      </c>
      <c r="E25" s="58" t="s">
        <v>67</v>
      </c>
      <c r="F25" s="58" t="s">
        <v>108</v>
      </c>
      <c r="G25" s="58">
        <v>19</v>
      </c>
      <c r="H25" s="59" t="s">
        <v>70</v>
      </c>
      <c r="I25" s="57" t="s">
        <v>71</v>
      </c>
      <c r="J25" s="60" t="s">
        <v>72</v>
      </c>
      <c r="K25" s="52" t="s">
        <v>113</v>
      </c>
      <c r="L25" s="61">
        <v>0</v>
      </c>
      <c r="M25" s="61">
        <v>0</v>
      </c>
      <c r="N25" s="61">
        <v>4000</v>
      </c>
      <c r="O25" s="61">
        <v>0</v>
      </c>
      <c r="P25" s="18">
        <v>4000</v>
      </c>
    </row>
    <row r="26" spans="1:16" ht="12.75" customHeight="1">
      <c r="A26" s="57">
        <v>2300</v>
      </c>
      <c r="B26" s="57">
        <v>585</v>
      </c>
      <c r="C26" s="57" t="s">
        <v>63</v>
      </c>
      <c r="D26" s="57" t="s">
        <v>66</v>
      </c>
      <c r="E26" s="58" t="s">
        <v>67</v>
      </c>
      <c r="F26" s="58" t="s">
        <v>108</v>
      </c>
      <c r="G26" s="58">
        <v>20</v>
      </c>
      <c r="H26" s="59" t="s">
        <v>70</v>
      </c>
      <c r="I26" s="57" t="s">
        <v>71</v>
      </c>
      <c r="J26" s="60" t="s">
        <v>72</v>
      </c>
      <c r="K26" s="52" t="s">
        <v>114</v>
      </c>
      <c r="L26" s="61">
        <v>0</v>
      </c>
      <c r="M26" s="61">
        <v>0</v>
      </c>
      <c r="N26" s="61">
        <v>4000</v>
      </c>
      <c r="O26" s="61">
        <v>0</v>
      </c>
      <c r="P26" s="18">
        <v>4000</v>
      </c>
    </row>
    <row r="27" spans="1:16" ht="12.75" customHeight="1">
      <c r="A27" s="57">
        <v>2300</v>
      </c>
      <c r="B27" s="57">
        <v>585</v>
      </c>
      <c r="C27" s="57" t="s">
        <v>63</v>
      </c>
      <c r="D27" s="57" t="s">
        <v>66</v>
      </c>
      <c r="E27" s="58" t="s">
        <v>67</v>
      </c>
      <c r="F27" s="58" t="s">
        <v>108</v>
      </c>
      <c r="G27" s="58">
        <v>21</v>
      </c>
      <c r="H27" s="59" t="s">
        <v>70</v>
      </c>
      <c r="I27" s="57" t="s">
        <v>71</v>
      </c>
      <c r="J27" s="60" t="s">
        <v>72</v>
      </c>
      <c r="K27" s="52" t="s">
        <v>115</v>
      </c>
      <c r="L27" s="61">
        <v>0</v>
      </c>
      <c r="M27" s="61">
        <v>0</v>
      </c>
      <c r="N27" s="61">
        <v>4000</v>
      </c>
      <c r="O27" s="61">
        <v>0</v>
      </c>
      <c r="P27" s="18">
        <v>4000</v>
      </c>
    </row>
    <row r="28" spans="1:16" ht="12.75" customHeight="1">
      <c r="A28" s="57">
        <v>2300</v>
      </c>
      <c r="B28" s="57">
        <v>585</v>
      </c>
      <c r="C28" s="57" t="s">
        <v>63</v>
      </c>
      <c r="D28" s="57" t="s">
        <v>66</v>
      </c>
      <c r="E28" s="58" t="s">
        <v>67</v>
      </c>
      <c r="F28" s="58" t="s">
        <v>108</v>
      </c>
      <c r="G28" s="58">
        <v>22</v>
      </c>
      <c r="H28" s="59" t="s">
        <v>70</v>
      </c>
      <c r="I28" s="57" t="s">
        <v>71</v>
      </c>
      <c r="J28" s="60" t="s">
        <v>72</v>
      </c>
      <c r="K28" s="52" t="s">
        <v>116</v>
      </c>
      <c r="L28" s="61">
        <v>0</v>
      </c>
      <c r="M28" s="61">
        <v>0</v>
      </c>
      <c r="N28" s="61">
        <v>4000</v>
      </c>
      <c r="O28" s="61">
        <v>0</v>
      </c>
      <c r="P28" s="18">
        <v>4000</v>
      </c>
    </row>
    <row r="29" spans="1:16" ht="12.75" customHeight="1">
      <c r="A29" s="57">
        <v>2300</v>
      </c>
      <c r="B29" s="57">
        <v>585</v>
      </c>
      <c r="C29" s="57" t="s">
        <v>63</v>
      </c>
      <c r="D29" s="57" t="s">
        <v>66</v>
      </c>
      <c r="E29" s="58" t="s">
        <v>67</v>
      </c>
      <c r="F29" s="58" t="s">
        <v>108</v>
      </c>
      <c r="G29" s="58">
        <v>23</v>
      </c>
      <c r="H29" s="59" t="s">
        <v>70</v>
      </c>
      <c r="I29" s="57" t="s">
        <v>71</v>
      </c>
      <c r="J29" s="60" t="s">
        <v>72</v>
      </c>
      <c r="K29" s="52" t="s">
        <v>117</v>
      </c>
      <c r="L29" s="61">
        <v>0</v>
      </c>
      <c r="M29" s="61">
        <v>0</v>
      </c>
      <c r="N29" s="61">
        <v>4000</v>
      </c>
      <c r="O29" s="61">
        <v>0</v>
      </c>
      <c r="P29" s="18">
        <v>4000</v>
      </c>
    </row>
    <row r="30" spans="1:16" ht="12.75" customHeight="1">
      <c r="A30" s="106" t="s">
        <v>119</v>
      </c>
      <c r="P30" s="61"/>
    </row>
    <row r="31" spans="1:16" ht="12.75" customHeight="1">
      <c r="A31" s="57">
        <v>2300</v>
      </c>
      <c r="B31" s="57">
        <v>610</v>
      </c>
      <c r="C31" s="57" t="s">
        <v>63</v>
      </c>
      <c r="D31" s="57" t="s">
        <v>66</v>
      </c>
      <c r="E31" s="58" t="s">
        <v>67</v>
      </c>
      <c r="F31" s="58" t="s">
        <v>120</v>
      </c>
      <c r="G31" s="58" t="s">
        <v>69</v>
      </c>
      <c r="H31" s="59" t="s">
        <v>70</v>
      </c>
      <c r="I31" s="57" t="s">
        <v>71</v>
      </c>
      <c r="J31" s="60" t="s">
        <v>72</v>
      </c>
      <c r="K31" s="52" t="s">
        <v>118</v>
      </c>
      <c r="L31" s="61">
        <v>4481.42</v>
      </c>
      <c r="M31" s="61">
        <v>4016.16</v>
      </c>
      <c r="N31" s="61">
        <v>5000</v>
      </c>
      <c r="O31" s="61">
        <v>3513.19</v>
      </c>
      <c r="P31" s="18">
        <v>5000</v>
      </c>
    </row>
    <row r="32" spans="1:16" ht="12.75" customHeight="1">
      <c r="A32" s="106" t="s">
        <v>122</v>
      </c>
      <c r="P32" s="61"/>
    </row>
    <row r="33" spans="1:16" ht="12.75" customHeight="1">
      <c r="A33" s="57">
        <v>2300</v>
      </c>
      <c r="B33" s="57">
        <v>810</v>
      </c>
      <c r="C33" s="57" t="s">
        <v>63</v>
      </c>
      <c r="D33" s="57" t="s">
        <v>66</v>
      </c>
      <c r="E33" s="58" t="s">
        <v>67</v>
      </c>
      <c r="F33" s="58" t="s">
        <v>123</v>
      </c>
      <c r="G33" s="58" t="s">
        <v>69</v>
      </c>
      <c r="H33" s="59" t="s">
        <v>70</v>
      </c>
      <c r="I33" s="57" t="s">
        <v>71</v>
      </c>
      <c r="J33" s="60" t="s">
        <v>72</v>
      </c>
      <c r="K33" s="52" t="s">
        <v>121</v>
      </c>
      <c r="L33" s="61">
        <v>0</v>
      </c>
      <c r="M33" s="61">
        <v>0</v>
      </c>
      <c r="N33" s="61">
        <v>14425</v>
      </c>
      <c r="O33" s="61">
        <v>14425</v>
      </c>
      <c r="P33" s="18">
        <v>14425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2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SCHOOL BOARD MEMBERS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9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708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 Board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210600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64</v>
      </c>
    </row>
    <row r="11" spans="1:31" ht="12.75">
      <c r="A11" s="23">
        <v>111</v>
      </c>
      <c r="B11" s="23">
        <v>2300</v>
      </c>
      <c r="C11" s="30" t="s">
        <v>65</v>
      </c>
      <c r="D11" s="31" t="s">
        <v>66</v>
      </c>
      <c r="E11" s="32" t="s">
        <v>67</v>
      </c>
      <c r="F11" s="32" t="s">
        <v>68</v>
      </c>
      <c r="G11" s="32" t="s">
        <v>69</v>
      </c>
      <c r="H11" s="33" t="s">
        <v>70</v>
      </c>
      <c r="I11" s="31" t="s">
        <v>71</v>
      </c>
      <c r="J11" s="34" t="s">
        <v>72</v>
      </c>
      <c r="K11" s="35">
        <v>1</v>
      </c>
      <c r="L11" s="36">
        <v>18000</v>
      </c>
      <c r="M11" s="36">
        <v>0</v>
      </c>
      <c r="P11" s="23" t="s">
        <v>73</v>
      </c>
      <c r="Q11" s="23" t="s">
        <v>74</v>
      </c>
      <c r="R11" s="23" t="s">
        <v>75</v>
      </c>
      <c r="S11" s="23" t="s">
        <v>76</v>
      </c>
      <c r="T11" s="23" t="s">
        <v>77</v>
      </c>
      <c r="U11" s="23" t="s">
        <v>78</v>
      </c>
      <c r="V11" s="23" t="s">
        <v>79</v>
      </c>
      <c r="W11" s="78">
        <v>9.4937</v>
      </c>
      <c r="Z11" s="23">
        <v>1</v>
      </c>
      <c r="AA11" s="99">
        <v>1</v>
      </c>
      <c r="AB11" s="78">
        <v>0</v>
      </c>
      <c r="AC11" s="78">
        <v>0</v>
      </c>
      <c r="AD11" s="78">
        <v>0</v>
      </c>
      <c r="AE11" s="78">
        <v>0</v>
      </c>
    </row>
    <row r="12" spans="1:31" ht="12.75">
      <c r="A12" s="23">
        <v>111</v>
      </c>
      <c r="B12" s="23">
        <v>2300</v>
      </c>
      <c r="C12" s="30" t="s">
        <v>65</v>
      </c>
      <c r="D12" s="31" t="s">
        <v>66</v>
      </c>
      <c r="E12" s="32" t="s">
        <v>67</v>
      </c>
      <c r="F12" s="32" t="s">
        <v>68</v>
      </c>
      <c r="G12" s="32" t="s">
        <v>69</v>
      </c>
      <c r="H12" s="33" t="s">
        <v>70</v>
      </c>
      <c r="I12" s="31" t="s">
        <v>71</v>
      </c>
      <c r="J12" s="34" t="s">
        <v>72</v>
      </c>
      <c r="K12" s="35">
        <v>1</v>
      </c>
      <c r="L12" s="36">
        <v>18000</v>
      </c>
      <c r="M12" s="36">
        <v>0</v>
      </c>
      <c r="P12" s="23" t="s">
        <v>73</v>
      </c>
      <c r="Q12" s="23" t="s">
        <v>74</v>
      </c>
      <c r="R12" s="23" t="s">
        <v>75</v>
      </c>
      <c r="S12" s="23" t="s">
        <v>76</v>
      </c>
      <c r="T12" s="23" t="s">
        <v>77</v>
      </c>
      <c r="U12" s="23" t="s">
        <v>78</v>
      </c>
      <c r="V12" s="23" t="s">
        <v>79</v>
      </c>
      <c r="W12" s="78">
        <v>9.4937</v>
      </c>
      <c r="Z12" s="23">
        <v>1</v>
      </c>
      <c r="AA12" s="99">
        <v>1</v>
      </c>
      <c r="AB12" s="78">
        <v>0</v>
      </c>
      <c r="AC12" s="78">
        <v>0</v>
      </c>
      <c r="AD12" s="78">
        <v>0</v>
      </c>
      <c r="AE12" s="78">
        <v>0</v>
      </c>
    </row>
    <row r="13" spans="1:31" ht="12.75">
      <c r="A13" s="23">
        <v>111</v>
      </c>
      <c r="B13" s="23">
        <v>2300</v>
      </c>
      <c r="C13" s="30" t="s">
        <v>65</v>
      </c>
      <c r="D13" s="31" t="s">
        <v>66</v>
      </c>
      <c r="E13" s="32" t="s">
        <v>67</v>
      </c>
      <c r="F13" s="32" t="s">
        <v>68</v>
      </c>
      <c r="G13" s="32" t="s">
        <v>69</v>
      </c>
      <c r="H13" s="33" t="s">
        <v>70</v>
      </c>
      <c r="I13" s="31" t="s">
        <v>71</v>
      </c>
      <c r="J13" s="34" t="s">
        <v>72</v>
      </c>
      <c r="K13" s="35">
        <v>1</v>
      </c>
      <c r="L13" s="36">
        <v>18000</v>
      </c>
      <c r="M13" s="36">
        <v>0</v>
      </c>
      <c r="P13" s="23" t="s">
        <v>73</v>
      </c>
      <c r="Q13" s="23" t="s">
        <v>74</v>
      </c>
      <c r="R13" s="23" t="s">
        <v>75</v>
      </c>
      <c r="S13" s="23" t="s">
        <v>76</v>
      </c>
      <c r="T13" s="23" t="s">
        <v>77</v>
      </c>
      <c r="U13" s="23" t="s">
        <v>78</v>
      </c>
      <c r="V13" s="23" t="s">
        <v>79</v>
      </c>
      <c r="W13" s="78">
        <v>9.4937</v>
      </c>
      <c r="Z13" s="23">
        <v>1</v>
      </c>
      <c r="AA13" s="99">
        <v>1</v>
      </c>
      <c r="AB13" s="78">
        <v>0</v>
      </c>
      <c r="AC13" s="78">
        <v>0</v>
      </c>
      <c r="AD13" s="78">
        <v>0</v>
      </c>
      <c r="AE13" s="78">
        <v>0</v>
      </c>
    </row>
    <row r="14" spans="1:31" ht="12.75">
      <c r="A14" s="23">
        <v>111</v>
      </c>
      <c r="B14" s="23">
        <v>2300</v>
      </c>
      <c r="C14" s="30" t="s">
        <v>65</v>
      </c>
      <c r="D14" s="31" t="s">
        <v>66</v>
      </c>
      <c r="E14" s="32" t="s">
        <v>67</v>
      </c>
      <c r="F14" s="32" t="s">
        <v>68</v>
      </c>
      <c r="G14" s="32" t="s">
        <v>69</v>
      </c>
      <c r="H14" s="33" t="s">
        <v>70</v>
      </c>
      <c r="I14" s="31" t="s">
        <v>71</v>
      </c>
      <c r="J14" s="34" t="s">
        <v>72</v>
      </c>
      <c r="K14" s="35">
        <v>1</v>
      </c>
      <c r="L14" s="36">
        <v>18000</v>
      </c>
      <c r="M14" s="36">
        <v>0</v>
      </c>
      <c r="P14" s="23" t="s">
        <v>73</v>
      </c>
      <c r="Q14" s="23" t="s">
        <v>74</v>
      </c>
      <c r="R14" s="23" t="s">
        <v>75</v>
      </c>
      <c r="S14" s="23" t="s">
        <v>76</v>
      </c>
      <c r="T14" s="23" t="s">
        <v>77</v>
      </c>
      <c r="U14" s="23" t="s">
        <v>78</v>
      </c>
      <c r="V14" s="23" t="s">
        <v>79</v>
      </c>
      <c r="W14" s="78">
        <v>9.4937</v>
      </c>
      <c r="Z14" s="23">
        <v>1</v>
      </c>
      <c r="AA14" s="99">
        <v>1</v>
      </c>
      <c r="AB14" s="78">
        <v>0</v>
      </c>
      <c r="AC14" s="78">
        <v>0</v>
      </c>
      <c r="AD14" s="78">
        <v>0</v>
      </c>
      <c r="AE14" s="78">
        <v>0</v>
      </c>
    </row>
    <row r="15" spans="1:31" ht="12.75">
      <c r="A15" s="23">
        <v>111</v>
      </c>
      <c r="B15" s="23">
        <v>2300</v>
      </c>
      <c r="C15" s="30" t="s">
        <v>65</v>
      </c>
      <c r="D15" s="31" t="s">
        <v>66</v>
      </c>
      <c r="E15" s="32" t="s">
        <v>67</v>
      </c>
      <c r="F15" s="32" t="s">
        <v>68</v>
      </c>
      <c r="G15" s="32" t="s">
        <v>69</v>
      </c>
      <c r="H15" s="33" t="s">
        <v>70</v>
      </c>
      <c r="I15" s="31" t="s">
        <v>71</v>
      </c>
      <c r="J15" s="34" t="s">
        <v>72</v>
      </c>
      <c r="K15" s="35">
        <v>1</v>
      </c>
      <c r="L15" s="36">
        <v>18000</v>
      </c>
      <c r="M15" s="36">
        <v>0</v>
      </c>
      <c r="P15" s="23" t="s">
        <v>73</v>
      </c>
      <c r="Q15" s="23" t="s">
        <v>74</v>
      </c>
      <c r="R15" s="23" t="s">
        <v>75</v>
      </c>
      <c r="S15" s="23" t="s">
        <v>76</v>
      </c>
      <c r="T15" s="23" t="s">
        <v>77</v>
      </c>
      <c r="U15" s="23" t="s">
        <v>78</v>
      </c>
      <c r="V15" s="23" t="s">
        <v>79</v>
      </c>
      <c r="W15" s="78">
        <v>9.4937</v>
      </c>
      <c r="Z15" s="23">
        <v>1</v>
      </c>
      <c r="AA15" s="99">
        <v>1</v>
      </c>
      <c r="AB15" s="78">
        <v>0</v>
      </c>
      <c r="AC15" s="78">
        <v>0</v>
      </c>
      <c r="AD15" s="78">
        <v>0</v>
      </c>
      <c r="AE15" s="78">
        <v>0</v>
      </c>
    </row>
    <row r="16" spans="1:31" ht="12.75">
      <c r="A16" s="23">
        <v>111</v>
      </c>
      <c r="B16" s="23">
        <v>2300</v>
      </c>
      <c r="C16" s="30" t="s">
        <v>65</v>
      </c>
      <c r="D16" s="31" t="s">
        <v>66</v>
      </c>
      <c r="E16" s="32" t="s">
        <v>67</v>
      </c>
      <c r="F16" s="32" t="s">
        <v>68</v>
      </c>
      <c r="G16" s="32" t="s">
        <v>69</v>
      </c>
      <c r="H16" s="33" t="s">
        <v>70</v>
      </c>
      <c r="I16" s="31" t="s">
        <v>71</v>
      </c>
      <c r="J16" s="34" t="s">
        <v>72</v>
      </c>
      <c r="K16" s="35">
        <v>1</v>
      </c>
      <c r="L16" s="36">
        <v>18000</v>
      </c>
      <c r="M16" s="36">
        <v>0</v>
      </c>
      <c r="P16" s="23" t="s">
        <v>73</v>
      </c>
      <c r="Q16" s="23" t="s">
        <v>74</v>
      </c>
      <c r="R16" s="23" t="s">
        <v>75</v>
      </c>
      <c r="S16" s="23" t="s">
        <v>76</v>
      </c>
      <c r="T16" s="23" t="s">
        <v>77</v>
      </c>
      <c r="U16" s="23" t="s">
        <v>78</v>
      </c>
      <c r="V16" s="23" t="s">
        <v>79</v>
      </c>
      <c r="W16" s="78">
        <v>9.4937</v>
      </c>
      <c r="Z16" s="23">
        <v>1</v>
      </c>
      <c r="AA16" s="99">
        <v>1</v>
      </c>
      <c r="AB16" s="78">
        <v>0</v>
      </c>
      <c r="AC16" s="78">
        <v>0</v>
      </c>
      <c r="AD16" s="78">
        <v>0</v>
      </c>
      <c r="AE16" s="78">
        <v>0</v>
      </c>
    </row>
    <row r="17" spans="1:31" ht="12.75">
      <c r="A17" s="23">
        <v>111</v>
      </c>
      <c r="B17" s="23">
        <v>2300</v>
      </c>
      <c r="C17" s="30" t="s">
        <v>65</v>
      </c>
      <c r="D17" s="31" t="s">
        <v>66</v>
      </c>
      <c r="E17" s="32" t="s">
        <v>67</v>
      </c>
      <c r="F17" s="32" t="s">
        <v>68</v>
      </c>
      <c r="G17" s="32" t="s">
        <v>69</v>
      </c>
      <c r="H17" s="33" t="s">
        <v>70</v>
      </c>
      <c r="I17" s="31" t="s">
        <v>71</v>
      </c>
      <c r="J17" s="34" t="s">
        <v>72</v>
      </c>
      <c r="K17" s="35">
        <v>1</v>
      </c>
      <c r="L17" s="36">
        <v>18000</v>
      </c>
      <c r="M17" s="36">
        <v>0</v>
      </c>
      <c r="P17" s="23" t="s">
        <v>73</v>
      </c>
      <c r="Q17" s="23" t="s">
        <v>74</v>
      </c>
      <c r="R17" s="23" t="s">
        <v>75</v>
      </c>
      <c r="S17" s="23" t="s">
        <v>76</v>
      </c>
      <c r="T17" s="23" t="s">
        <v>77</v>
      </c>
      <c r="U17" s="23" t="s">
        <v>78</v>
      </c>
      <c r="V17" s="23" t="s">
        <v>79</v>
      </c>
      <c r="W17" s="78">
        <v>9.4937</v>
      </c>
      <c r="Z17" s="23">
        <v>1</v>
      </c>
      <c r="AA17" s="99">
        <v>1</v>
      </c>
      <c r="AB17" s="78">
        <v>0</v>
      </c>
      <c r="AC17" s="78">
        <v>0</v>
      </c>
      <c r="AD17" s="78">
        <v>0</v>
      </c>
      <c r="AE17" s="78">
        <v>0</v>
      </c>
    </row>
    <row r="18" spans="1:31" ht="12.75">
      <c r="A18" s="23">
        <v>111</v>
      </c>
      <c r="B18" s="23">
        <v>2300</v>
      </c>
      <c r="C18" s="30" t="s">
        <v>65</v>
      </c>
      <c r="D18" s="31" t="s">
        <v>66</v>
      </c>
      <c r="E18" s="32" t="s">
        <v>67</v>
      </c>
      <c r="F18" s="32" t="s">
        <v>68</v>
      </c>
      <c r="G18" s="32" t="s">
        <v>69</v>
      </c>
      <c r="H18" s="33" t="s">
        <v>70</v>
      </c>
      <c r="I18" s="31" t="s">
        <v>71</v>
      </c>
      <c r="J18" s="34" t="s">
        <v>72</v>
      </c>
      <c r="K18" s="35">
        <v>1</v>
      </c>
      <c r="L18" s="36">
        <v>18000</v>
      </c>
      <c r="M18" s="36">
        <v>0</v>
      </c>
      <c r="P18" s="23" t="s">
        <v>73</v>
      </c>
      <c r="Q18" s="23" t="s">
        <v>74</v>
      </c>
      <c r="R18" s="23" t="s">
        <v>75</v>
      </c>
      <c r="S18" s="23" t="s">
        <v>76</v>
      </c>
      <c r="T18" s="23" t="s">
        <v>77</v>
      </c>
      <c r="U18" s="23" t="s">
        <v>78</v>
      </c>
      <c r="V18" s="23" t="s">
        <v>79</v>
      </c>
      <c r="W18" s="78">
        <v>9.4937</v>
      </c>
      <c r="Z18" s="23">
        <v>1</v>
      </c>
      <c r="AA18" s="99">
        <v>1</v>
      </c>
      <c r="AB18" s="78">
        <v>0</v>
      </c>
      <c r="AC18" s="78">
        <v>0</v>
      </c>
      <c r="AD18" s="78">
        <v>0</v>
      </c>
      <c r="AE18" s="78">
        <v>0</v>
      </c>
    </row>
    <row r="19" spans="1:31" ht="12.75">
      <c r="A19" s="23">
        <v>111</v>
      </c>
      <c r="B19" s="23">
        <v>2300</v>
      </c>
      <c r="C19" s="30" t="s">
        <v>65</v>
      </c>
      <c r="D19" s="31" t="s">
        <v>66</v>
      </c>
      <c r="E19" s="32" t="s">
        <v>67</v>
      </c>
      <c r="F19" s="32" t="s">
        <v>68</v>
      </c>
      <c r="G19" s="32" t="s">
        <v>69</v>
      </c>
      <c r="H19" s="33" t="s">
        <v>70</v>
      </c>
      <c r="I19" s="31" t="s">
        <v>71</v>
      </c>
      <c r="J19" s="34" t="s">
        <v>72</v>
      </c>
      <c r="K19" s="35">
        <v>1</v>
      </c>
      <c r="L19" s="36">
        <v>18000</v>
      </c>
      <c r="M19" s="36">
        <v>0</v>
      </c>
      <c r="P19" s="23" t="s">
        <v>73</v>
      </c>
      <c r="Q19" s="23" t="s">
        <v>74</v>
      </c>
      <c r="R19" s="23" t="s">
        <v>75</v>
      </c>
      <c r="S19" s="23" t="s">
        <v>76</v>
      </c>
      <c r="T19" s="23" t="s">
        <v>77</v>
      </c>
      <c r="U19" s="23" t="s">
        <v>78</v>
      </c>
      <c r="V19" s="23" t="s">
        <v>79</v>
      </c>
      <c r="W19" s="78">
        <v>9.4937</v>
      </c>
      <c r="Z19" s="23">
        <v>1</v>
      </c>
      <c r="AA19" s="99">
        <v>1</v>
      </c>
      <c r="AB19" s="78">
        <v>0</v>
      </c>
      <c r="AC19" s="78">
        <v>0</v>
      </c>
      <c r="AD19" s="78">
        <v>0</v>
      </c>
      <c r="AE19" s="78">
        <v>0</v>
      </c>
    </row>
    <row r="20" spans="1:31" ht="12.75">
      <c r="A20" s="23">
        <v>111</v>
      </c>
      <c r="B20" s="23">
        <v>2300</v>
      </c>
      <c r="C20" s="30" t="s">
        <v>80</v>
      </c>
      <c r="D20" s="31" t="s">
        <v>66</v>
      </c>
      <c r="E20" s="32" t="s">
        <v>67</v>
      </c>
      <c r="F20" s="32" t="s">
        <v>81</v>
      </c>
      <c r="G20" s="32" t="s">
        <v>69</v>
      </c>
      <c r="H20" s="33" t="s">
        <v>70</v>
      </c>
      <c r="I20" s="31" t="s">
        <v>71</v>
      </c>
      <c r="J20" s="34" t="s">
        <v>72</v>
      </c>
      <c r="K20" s="35">
        <v>0</v>
      </c>
      <c r="L20" s="36">
        <v>5400</v>
      </c>
      <c r="M20" s="36">
        <v>0</v>
      </c>
      <c r="Q20" s="23" t="s">
        <v>82</v>
      </c>
      <c r="R20" s="23" t="s">
        <v>83</v>
      </c>
      <c r="S20" s="23" t="s">
        <v>76</v>
      </c>
      <c r="T20" s="23" t="s">
        <v>77</v>
      </c>
      <c r="U20" s="23" t="s">
        <v>84</v>
      </c>
      <c r="V20" s="23" t="s">
        <v>85</v>
      </c>
      <c r="W20" s="78">
        <v>0</v>
      </c>
      <c r="Z20" s="23">
        <v>0</v>
      </c>
      <c r="AA20" s="99">
        <v>1</v>
      </c>
      <c r="AB20" s="78">
        <v>0</v>
      </c>
      <c r="AC20" s="78">
        <v>0</v>
      </c>
      <c r="AD20" s="78">
        <v>0</v>
      </c>
      <c r="AE20" s="78">
        <v>0</v>
      </c>
    </row>
    <row r="21" spans="1:31" ht="12.75">
      <c r="A21" s="23">
        <v>111</v>
      </c>
      <c r="B21" s="23">
        <v>2300</v>
      </c>
      <c r="C21" s="30" t="s">
        <v>80</v>
      </c>
      <c r="D21" s="31" t="s">
        <v>66</v>
      </c>
      <c r="E21" s="32" t="s">
        <v>67</v>
      </c>
      <c r="F21" s="32" t="s">
        <v>81</v>
      </c>
      <c r="G21" s="32" t="s">
        <v>69</v>
      </c>
      <c r="H21" s="33" t="s">
        <v>70</v>
      </c>
      <c r="I21" s="31" t="s">
        <v>71</v>
      </c>
      <c r="J21" s="34" t="s">
        <v>72</v>
      </c>
      <c r="K21" s="35">
        <v>0</v>
      </c>
      <c r="L21" s="36">
        <v>5400</v>
      </c>
      <c r="M21" s="36">
        <v>0</v>
      </c>
      <c r="Q21" s="23" t="s">
        <v>82</v>
      </c>
      <c r="R21" s="23" t="s">
        <v>83</v>
      </c>
      <c r="S21" s="23" t="s">
        <v>76</v>
      </c>
      <c r="T21" s="23" t="s">
        <v>77</v>
      </c>
      <c r="U21" s="23" t="s">
        <v>84</v>
      </c>
      <c r="V21" s="23" t="s">
        <v>85</v>
      </c>
      <c r="W21" s="78">
        <v>0</v>
      </c>
      <c r="Z21" s="23">
        <v>0</v>
      </c>
      <c r="AA21" s="99">
        <v>1</v>
      </c>
      <c r="AB21" s="78">
        <v>0</v>
      </c>
      <c r="AC21" s="78">
        <v>0</v>
      </c>
      <c r="AD21" s="78">
        <v>0</v>
      </c>
      <c r="AE21" s="78">
        <v>0</v>
      </c>
    </row>
    <row r="22" spans="1:31" ht="12.75">
      <c r="A22" s="23">
        <v>111</v>
      </c>
      <c r="B22" s="23">
        <v>2300</v>
      </c>
      <c r="C22" s="30" t="s">
        <v>80</v>
      </c>
      <c r="D22" s="31" t="s">
        <v>66</v>
      </c>
      <c r="E22" s="32" t="s">
        <v>67</v>
      </c>
      <c r="F22" s="32" t="s">
        <v>81</v>
      </c>
      <c r="G22" s="32" t="s">
        <v>69</v>
      </c>
      <c r="H22" s="33" t="s">
        <v>70</v>
      </c>
      <c r="I22" s="31" t="s">
        <v>71</v>
      </c>
      <c r="J22" s="34" t="s">
        <v>72</v>
      </c>
      <c r="K22" s="35">
        <v>0</v>
      </c>
      <c r="L22" s="36">
        <v>5400</v>
      </c>
      <c r="M22" s="36">
        <v>0</v>
      </c>
      <c r="Q22" s="23" t="s">
        <v>82</v>
      </c>
      <c r="R22" s="23" t="s">
        <v>83</v>
      </c>
      <c r="S22" s="23" t="s">
        <v>76</v>
      </c>
      <c r="T22" s="23" t="s">
        <v>77</v>
      </c>
      <c r="U22" s="23" t="s">
        <v>84</v>
      </c>
      <c r="V22" s="23" t="s">
        <v>85</v>
      </c>
      <c r="W22" s="78">
        <v>0</v>
      </c>
      <c r="Z22" s="23">
        <v>0</v>
      </c>
      <c r="AA22" s="99">
        <v>1</v>
      </c>
      <c r="AB22" s="78">
        <v>0</v>
      </c>
      <c r="AC22" s="78">
        <v>0</v>
      </c>
      <c r="AD22" s="78">
        <v>0</v>
      </c>
      <c r="AE22" s="78">
        <v>0</v>
      </c>
    </row>
    <row r="23" spans="1:31" ht="12.75">
      <c r="A23" s="23">
        <v>111</v>
      </c>
      <c r="B23" s="23">
        <v>2300</v>
      </c>
      <c r="C23" s="30" t="s">
        <v>80</v>
      </c>
      <c r="D23" s="31" t="s">
        <v>66</v>
      </c>
      <c r="E23" s="32" t="s">
        <v>67</v>
      </c>
      <c r="F23" s="32" t="s">
        <v>81</v>
      </c>
      <c r="G23" s="32" t="s">
        <v>69</v>
      </c>
      <c r="H23" s="33" t="s">
        <v>70</v>
      </c>
      <c r="I23" s="31" t="s">
        <v>71</v>
      </c>
      <c r="J23" s="34" t="s">
        <v>72</v>
      </c>
      <c r="K23" s="35">
        <v>0</v>
      </c>
      <c r="L23" s="36">
        <v>5400</v>
      </c>
      <c r="M23" s="36">
        <v>0</v>
      </c>
      <c r="Q23" s="23" t="s">
        <v>82</v>
      </c>
      <c r="R23" s="23" t="s">
        <v>83</v>
      </c>
      <c r="S23" s="23" t="s">
        <v>76</v>
      </c>
      <c r="T23" s="23" t="s">
        <v>77</v>
      </c>
      <c r="U23" s="23" t="s">
        <v>84</v>
      </c>
      <c r="V23" s="23" t="s">
        <v>85</v>
      </c>
      <c r="W23" s="78">
        <v>0</v>
      </c>
      <c r="Z23" s="23">
        <v>0</v>
      </c>
      <c r="AA23" s="99">
        <v>1</v>
      </c>
      <c r="AB23" s="78">
        <v>0</v>
      </c>
      <c r="AC23" s="78">
        <v>0</v>
      </c>
      <c r="AD23" s="78">
        <v>0</v>
      </c>
      <c r="AE23" s="78">
        <v>0</v>
      </c>
    </row>
    <row r="24" spans="1:31" ht="12.75">
      <c r="A24" s="23">
        <v>111</v>
      </c>
      <c r="B24" s="23">
        <v>2300</v>
      </c>
      <c r="C24" s="30" t="s">
        <v>80</v>
      </c>
      <c r="D24" s="31" t="s">
        <v>66</v>
      </c>
      <c r="E24" s="32" t="s">
        <v>67</v>
      </c>
      <c r="F24" s="32" t="s">
        <v>81</v>
      </c>
      <c r="G24" s="32" t="s">
        <v>69</v>
      </c>
      <c r="H24" s="33" t="s">
        <v>70</v>
      </c>
      <c r="I24" s="31" t="s">
        <v>71</v>
      </c>
      <c r="J24" s="34" t="s">
        <v>72</v>
      </c>
      <c r="K24" s="35">
        <v>0</v>
      </c>
      <c r="L24" s="36">
        <v>5400</v>
      </c>
      <c r="M24" s="36">
        <v>0</v>
      </c>
      <c r="Q24" s="23" t="s">
        <v>82</v>
      </c>
      <c r="R24" s="23" t="s">
        <v>83</v>
      </c>
      <c r="S24" s="23" t="s">
        <v>76</v>
      </c>
      <c r="T24" s="23" t="s">
        <v>77</v>
      </c>
      <c r="U24" s="23" t="s">
        <v>84</v>
      </c>
      <c r="V24" s="23" t="s">
        <v>85</v>
      </c>
      <c r="W24" s="78">
        <v>0</v>
      </c>
      <c r="Z24" s="23">
        <v>0</v>
      </c>
      <c r="AA24" s="99">
        <v>1</v>
      </c>
      <c r="AB24" s="78">
        <v>0</v>
      </c>
      <c r="AC24" s="78">
        <v>0</v>
      </c>
      <c r="AD24" s="78">
        <v>0</v>
      </c>
      <c r="AE24" s="78">
        <v>0</v>
      </c>
    </row>
    <row r="25" spans="1:31" ht="12.75">
      <c r="A25" s="23">
        <v>111</v>
      </c>
      <c r="B25" s="23">
        <v>2300</v>
      </c>
      <c r="C25" s="30" t="s">
        <v>80</v>
      </c>
      <c r="D25" s="31" t="s">
        <v>66</v>
      </c>
      <c r="E25" s="32" t="s">
        <v>67</v>
      </c>
      <c r="F25" s="32" t="s">
        <v>81</v>
      </c>
      <c r="G25" s="32" t="s">
        <v>69</v>
      </c>
      <c r="H25" s="33" t="s">
        <v>70</v>
      </c>
      <c r="I25" s="31" t="s">
        <v>71</v>
      </c>
      <c r="J25" s="34" t="s">
        <v>72</v>
      </c>
      <c r="K25" s="35">
        <v>0</v>
      </c>
      <c r="L25" s="36">
        <v>5400</v>
      </c>
      <c r="M25" s="36">
        <v>0</v>
      </c>
      <c r="Q25" s="23" t="s">
        <v>82</v>
      </c>
      <c r="R25" s="23" t="s">
        <v>83</v>
      </c>
      <c r="S25" s="23" t="s">
        <v>76</v>
      </c>
      <c r="T25" s="23" t="s">
        <v>77</v>
      </c>
      <c r="U25" s="23" t="s">
        <v>84</v>
      </c>
      <c r="V25" s="23" t="s">
        <v>85</v>
      </c>
      <c r="W25" s="78">
        <v>0</v>
      </c>
      <c r="Z25" s="23">
        <v>0</v>
      </c>
      <c r="AA25" s="99">
        <v>1</v>
      </c>
      <c r="AB25" s="78">
        <v>0</v>
      </c>
      <c r="AC25" s="78">
        <v>0</v>
      </c>
      <c r="AD25" s="78">
        <v>0</v>
      </c>
      <c r="AE25" s="78">
        <v>0</v>
      </c>
    </row>
    <row r="26" spans="1:31" ht="12.75">
      <c r="A26" s="23">
        <v>111</v>
      </c>
      <c r="B26" s="23">
        <v>2300</v>
      </c>
      <c r="C26" s="30" t="s">
        <v>80</v>
      </c>
      <c r="D26" s="31" t="s">
        <v>66</v>
      </c>
      <c r="E26" s="32" t="s">
        <v>67</v>
      </c>
      <c r="F26" s="32" t="s">
        <v>81</v>
      </c>
      <c r="G26" s="32" t="s">
        <v>69</v>
      </c>
      <c r="H26" s="33" t="s">
        <v>70</v>
      </c>
      <c r="I26" s="31" t="s">
        <v>71</v>
      </c>
      <c r="J26" s="34" t="s">
        <v>72</v>
      </c>
      <c r="K26" s="35">
        <v>0</v>
      </c>
      <c r="L26" s="36">
        <v>5400</v>
      </c>
      <c r="M26" s="36">
        <v>0</v>
      </c>
      <c r="Q26" s="23" t="s">
        <v>82</v>
      </c>
      <c r="R26" s="23" t="s">
        <v>83</v>
      </c>
      <c r="S26" s="23" t="s">
        <v>76</v>
      </c>
      <c r="T26" s="23" t="s">
        <v>77</v>
      </c>
      <c r="U26" s="23" t="s">
        <v>84</v>
      </c>
      <c r="V26" s="23" t="s">
        <v>85</v>
      </c>
      <c r="W26" s="78">
        <v>0</v>
      </c>
      <c r="Z26" s="23">
        <v>0</v>
      </c>
      <c r="AA26" s="99">
        <v>1</v>
      </c>
      <c r="AB26" s="78">
        <v>0</v>
      </c>
      <c r="AC26" s="78">
        <v>0</v>
      </c>
      <c r="AD26" s="78">
        <v>0</v>
      </c>
      <c r="AE26" s="78">
        <v>0</v>
      </c>
    </row>
    <row r="27" spans="1:31" ht="12.75">
      <c r="A27" s="23">
        <v>111</v>
      </c>
      <c r="B27" s="23">
        <v>2300</v>
      </c>
      <c r="C27" s="30" t="s">
        <v>80</v>
      </c>
      <c r="D27" s="31" t="s">
        <v>66</v>
      </c>
      <c r="E27" s="32" t="s">
        <v>67</v>
      </c>
      <c r="F27" s="32" t="s">
        <v>81</v>
      </c>
      <c r="G27" s="32" t="s">
        <v>69</v>
      </c>
      <c r="H27" s="33" t="s">
        <v>70</v>
      </c>
      <c r="I27" s="31" t="s">
        <v>71</v>
      </c>
      <c r="J27" s="34" t="s">
        <v>72</v>
      </c>
      <c r="K27" s="35">
        <v>0</v>
      </c>
      <c r="L27" s="36">
        <v>5400</v>
      </c>
      <c r="M27" s="36">
        <v>0</v>
      </c>
      <c r="Q27" s="23" t="s">
        <v>82</v>
      </c>
      <c r="R27" s="23" t="s">
        <v>83</v>
      </c>
      <c r="S27" s="23" t="s">
        <v>76</v>
      </c>
      <c r="T27" s="23" t="s">
        <v>77</v>
      </c>
      <c r="U27" s="23" t="s">
        <v>84</v>
      </c>
      <c r="V27" s="23" t="s">
        <v>85</v>
      </c>
      <c r="W27" s="78">
        <v>0</v>
      </c>
      <c r="Z27" s="23">
        <v>0</v>
      </c>
      <c r="AA27" s="99">
        <v>1</v>
      </c>
      <c r="AB27" s="78">
        <v>0</v>
      </c>
      <c r="AC27" s="78">
        <v>0</v>
      </c>
      <c r="AD27" s="78">
        <v>0</v>
      </c>
      <c r="AE27" s="78">
        <v>0</v>
      </c>
    </row>
    <row r="28" spans="1:31" ht="12.75">
      <c r="A28" s="23">
        <v>111</v>
      </c>
      <c r="B28" s="23">
        <v>2300</v>
      </c>
      <c r="C28" s="30" t="s">
        <v>80</v>
      </c>
      <c r="D28" s="31" t="s">
        <v>66</v>
      </c>
      <c r="E28" s="32" t="s">
        <v>67</v>
      </c>
      <c r="F28" s="32" t="s">
        <v>81</v>
      </c>
      <c r="G28" s="32" t="s">
        <v>69</v>
      </c>
      <c r="H28" s="33" t="s">
        <v>70</v>
      </c>
      <c r="I28" s="31" t="s">
        <v>71</v>
      </c>
      <c r="J28" s="34" t="s">
        <v>72</v>
      </c>
      <c r="K28" s="35">
        <v>0</v>
      </c>
      <c r="L28" s="36">
        <v>5400</v>
      </c>
      <c r="M28" s="36">
        <v>0</v>
      </c>
      <c r="Q28" s="23" t="s">
        <v>82</v>
      </c>
      <c r="R28" s="23" t="s">
        <v>83</v>
      </c>
      <c r="S28" s="23" t="s">
        <v>76</v>
      </c>
      <c r="T28" s="23" t="s">
        <v>77</v>
      </c>
      <c r="U28" s="23" t="s">
        <v>84</v>
      </c>
      <c r="V28" s="23" t="s">
        <v>85</v>
      </c>
      <c r="W28" s="78">
        <v>0</v>
      </c>
      <c r="Z28" s="23">
        <v>0</v>
      </c>
      <c r="AA28" s="99">
        <v>1</v>
      </c>
      <c r="AB28" s="78">
        <v>0</v>
      </c>
      <c r="AC28" s="78">
        <v>0</v>
      </c>
      <c r="AD28" s="78">
        <v>0</v>
      </c>
      <c r="AE28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2013-06-03T15:14:15Z</dcterms:modified>
  <cp:category/>
  <cp:version/>
  <cp:contentType/>
  <cp:contentStatus/>
</cp:coreProperties>
</file>